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CMS\DB Qatar\Personal\Cards\Credit Card Features\Dream Loyalty\"/>
    </mc:Choice>
  </mc:AlternateContent>
  <bookViews>
    <workbookView xWindow="0" yWindow="0" windowWidth="24000" windowHeight="9045" activeTab="3"/>
  </bookViews>
  <sheets>
    <sheet name="Card E-Remittance" sheetId="5" r:id="rId1"/>
    <sheet name="Lulu Card" sheetId="3" r:id="rId2"/>
    <sheet name="Infinite Card" sheetId="4" r:id="rId3"/>
    <sheet name="Platinum &amp; Asriya" sheetId="6" r:id="rId4"/>
    <sheet name="Dream Card" sheetId="1" r:id="rId5"/>
  </sheets>
  <definedNames>
    <definedName name="_xlnm.Print_Area" localSheetId="0">'Card E-Remittance'!$A$1:$G$21</definedName>
    <definedName name="_xlnm.Print_Area" localSheetId="4">'Dream Card'!$A$1:$G$20</definedName>
    <definedName name="_xlnm.Print_Area" localSheetId="2">'Infinite Card'!$A$1:$G$20</definedName>
    <definedName name="_xlnm.Print_Area" localSheetId="1">'Lulu Card'!$A$1:$G$21</definedName>
    <definedName name="_xlnm.Print_Area" localSheetId="3">'Platinum &amp; Asriya'!$A$1:$G$20</definedName>
  </definedNames>
  <calcPr calcId="162913"/>
</workbook>
</file>

<file path=xl/calcChain.xml><?xml version="1.0" encoding="utf-8"?>
<calcChain xmlns="http://schemas.openxmlformats.org/spreadsheetml/2006/main">
  <c r="D11" i="6" l="1"/>
  <c r="D48" i="6" s="1"/>
  <c r="D52" i="6"/>
  <c r="E30" i="6"/>
  <c r="D11" i="1"/>
  <c r="E11" i="1"/>
  <c r="D51" i="5"/>
  <c r="D52" i="5" s="1"/>
  <c r="D53" i="5" s="1"/>
  <c r="E31" i="5"/>
  <c r="D11" i="5"/>
  <c r="D47" i="5" s="1"/>
  <c r="D52" i="1"/>
  <c r="D53" i="1"/>
  <c r="D54" i="1" s="1"/>
  <c r="D51" i="4"/>
  <c r="D52" i="4" s="1"/>
  <c r="D53" i="4" s="1"/>
  <c r="D11" i="4"/>
  <c r="D47" i="4" s="1"/>
  <c r="E30" i="4"/>
  <c r="D53" i="3"/>
  <c r="D54" i="3"/>
  <c r="D55" i="3"/>
  <c r="D33" i="3" s="1"/>
  <c r="D11" i="3"/>
  <c r="E11" i="3"/>
  <c r="E31" i="3"/>
  <c r="E30" i="1"/>
  <c r="D48" i="1"/>
  <c r="E49" i="1" s="1"/>
  <c r="E50" i="1" s="1"/>
  <c r="D49" i="1"/>
  <c r="D50" i="1" s="1"/>
  <c r="D14" i="1" s="1"/>
  <c r="D49" i="3"/>
  <c r="E54" i="3"/>
  <c r="E55" i="3" s="1"/>
  <c r="D50" i="3"/>
  <c r="D51" i="3" s="1"/>
  <c r="E53" i="1"/>
  <c r="E54" i="1" s="1"/>
  <c r="D53" i="6"/>
  <c r="D54" i="6" s="1"/>
  <c r="E11" i="6"/>
  <c r="D49" i="6" l="1"/>
  <c r="D50" i="6" s="1"/>
  <c r="D14" i="3"/>
  <c r="D32" i="1"/>
  <c r="D32" i="6"/>
  <c r="D48" i="4"/>
  <c r="D49" i="4" s="1"/>
  <c r="D14" i="4" s="1"/>
  <c r="E48" i="4"/>
  <c r="E49" i="4" s="1"/>
  <c r="E52" i="4"/>
  <c r="E53" i="4" s="1"/>
  <c r="E11" i="4"/>
  <c r="E50" i="3"/>
  <c r="E51" i="3" s="1"/>
  <c r="E53" i="6"/>
  <c r="E54" i="6" s="1"/>
  <c r="E52" i="5"/>
  <c r="E53" i="5" s="1"/>
  <c r="D48" i="5"/>
  <c r="D49" i="5" s="1"/>
  <c r="E11" i="5"/>
  <c r="D32" i="4" l="1"/>
  <c r="E49" i="6"/>
  <c r="E50" i="6" s="1"/>
  <c r="E48" i="5"/>
  <c r="E49" i="5" s="1"/>
  <c r="D33" i="5"/>
  <c r="D14" i="6" l="1"/>
  <c r="D14" i="5"/>
</calcChain>
</file>

<file path=xl/sharedStrings.xml><?xml version="1.0" encoding="utf-8"?>
<sst xmlns="http://schemas.openxmlformats.org/spreadsheetml/2006/main" count="79" uniqueCount="25">
  <si>
    <t>Dream Card</t>
  </si>
  <si>
    <t xml:space="preserve">Spend : </t>
  </si>
  <si>
    <t xml:space="preserve">Points worth : </t>
  </si>
  <si>
    <t xml:space="preserve">Points Earned : </t>
  </si>
  <si>
    <t>points worth from the total spend</t>
  </si>
  <si>
    <t>Loyalty Point Converter - Spend to Points' Value</t>
  </si>
  <si>
    <t>Loyalty Point Converter - Points to Points' Value</t>
  </si>
  <si>
    <t>Lulu Card</t>
  </si>
  <si>
    <t xml:space="preserve">Spend @ Lulu : </t>
  </si>
  <si>
    <t xml:space="preserve">Spend @ Others : </t>
  </si>
  <si>
    <t xml:space="preserve">Points worth* : </t>
  </si>
  <si>
    <t>E-Remittance &amp; Gov. Services</t>
  </si>
  <si>
    <t>Credit Card Point Converter - Transferred Amount to Points' Value</t>
  </si>
  <si>
    <t xml:space="preserve">Amount Remitted : </t>
  </si>
  <si>
    <t>Card Loyalty Point Converter - Points to Points' Value</t>
  </si>
  <si>
    <t>Infinite Card</t>
  </si>
  <si>
    <t>As your un-redeemed loyalty points will expire 3 years from the date of earning, please check out the list</t>
  </si>
  <si>
    <t>Please note that all un-redeemed loyalty points will expire 3 years from the date of earning.</t>
  </si>
  <si>
    <t>Monthly cap of 20,000 points will apply</t>
  </si>
  <si>
    <t xml:space="preserve">  </t>
  </si>
  <si>
    <t>Platinum &amp; Al Asriya Card</t>
  </si>
  <si>
    <t>Click here to open the Dream Loyalty page</t>
  </si>
  <si>
    <t>of partners on our Dream Loyalty page where you can redeem your points instantly</t>
  </si>
  <si>
    <t>For Infinite credit cards QR10 for 1 point will apply only to E-remittance transactions,</t>
  </si>
  <si>
    <t>whereas Government transactions will continue to earn points at the regular Infinite card savings rate.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</si>
</sst>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QAR]\ #,##0.00"/>
  </numFmts>
  <fonts count="13" x14ac:knownFonts="1">
    <font>
      <sz val="10"/>
      <name val="Arial"/>
    </font>
    <font>
      <sz val="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4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8"/>
      <color rgb="FFFFC000"/>
      <name val="Arial"/>
      <family val="2"/>
    </font>
    <font>
      <sz val="12"/>
      <color theme="0"/>
      <name val="Arial"/>
      <family val="2"/>
    </font>
    <font>
      <sz val="14"/>
      <color rgb="FFFFC000"/>
      <name val="Arial"/>
      <family val="2"/>
    </font>
    <font>
      <sz val="14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135">
    <xf numFmtId="0" fontId="0" fillId="0" borderId="0" xfId="0"/>
    <xf numFmtId="0" fontId="0" fillId="0" borderId="0" xfId="0" applyAlignment="1">
      <alignment horizontal="right"/>
    </xf>
    <xf numFmtId="164" fontId="0" fillId="0" borderId="0" xfId="0" applyNumberFormat="1"/>
    <xf numFmtId="0" fontId="0" fillId="2" borderId="1" xfId="0" applyFill="1" applyBorder="1"/>
    <xf numFmtId="0" fontId="0" fillId="2" borderId="2" xfId="0" applyFill="1" applyBorder="1" applyAlignment="1">
      <alignment horizontal="right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 applyAlignment="1">
      <alignment horizontal="right"/>
    </xf>
    <xf numFmtId="0" fontId="0" fillId="2" borderId="0" xfId="0" applyFill="1" applyBorder="1"/>
    <xf numFmtId="0" fontId="0" fillId="2" borderId="5" xfId="0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/>
    <xf numFmtId="37" fontId="4" fillId="2" borderId="0" xfId="0" applyNumberFormat="1" applyFont="1" applyFill="1" applyBorder="1"/>
    <xf numFmtId="0" fontId="0" fillId="2" borderId="6" xfId="0" applyFill="1" applyBorder="1"/>
    <xf numFmtId="0" fontId="0" fillId="2" borderId="7" xfId="0" applyFill="1" applyBorder="1" applyAlignment="1">
      <alignment horizontal="right"/>
    </xf>
    <xf numFmtId="0" fontId="0" fillId="2" borderId="7" xfId="0" applyFill="1" applyBorder="1"/>
    <xf numFmtId="0" fontId="0" fillId="2" borderId="8" xfId="0" applyFill="1" applyBorder="1"/>
    <xf numFmtId="164" fontId="4" fillId="3" borderId="9" xfId="0" applyNumberFormat="1" applyFont="1" applyFill="1" applyBorder="1" applyProtection="1">
      <protection locked="0"/>
    </xf>
    <xf numFmtId="0" fontId="5" fillId="2" borderId="0" xfId="1" applyFill="1" applyBorder="1" applyAlignment="1" applyProtection="1"/>
    <xf numFmtId="37" fontId="4" fillId="3" borderId="9" xfId="0" applyNumberFormat="1" applyFont="1" applyFill="1" applyBorder="1" applyProtection="1">
      <protection locked="0"/>
    </xf>
    <xf numFmtId="0" fontId="6" fillId="0" borderId="0" xfId="0" applyFont="1" applyAlignment="1">
      <alignment horizontal="right"/>
    </xf>
    <xf numFmtId="0" fontId="0" fillId="4" borderId="1" xfId="0" applyFill="1" applyBorder="1"/>
    <xf numFmtId="0" fontId="0" fillId="4" borderId="2" xfId="0" applyFill="1" applyBorder="1" applyAlignment="1">
      <alignment horizontal="right"/>
    </xf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0" xfId="0" applyFill="1" applyBorder="1" applyAlignment="1">
      <alignment horizontal="right"/>
    </xf>
    <xf numFmtId="0" fontId="0" fillId="4" borderId="0" xfId="0" applyFill="1" applyBorder="1"/>
    <xf numFmtId="0" fontId="0" fillId="4" borderId="5" xfId="0" applyFill="1" applyBorder="1"/>
    <xf numFmtId="0" fontId="2" fillId="4" borderId="0" xfId="0" applyFont="1" applyFill="1" applyBorder="1"/>
    <xf numFmtId="0" fontId="3" fillId="4" borderId="0" xfId="0" applyFont="1" applyFill="1" applyBorder="1"/>
    <xf numFmtId="0" fontId="4" fillId="4" borderId="0" xfId="0" applyFont="1" applyFill="1" applyBorder="1" applyAlignment="1">
      <alignment horizontal="right"/>
    </xf>
    <xf numFmtId="0" fontId="4" fillId="4" borderId="0" xfId="0" applyFont="1" applyFill="1" applyBorder="1"/>
    <xf numFmtId="37" fontId="4" fillId="4" borderId="0" xfId="0" applyNumberFormat="1" applyFont="1" applyFill="1" applyBorder="1"/>
    <xf numFmtId="0" fontId="0" fillId="4" borderId="6" xfId="0" applyFill="1" applyBorder="1"/>
    <xf numFmtId="0" fontId="0" fillId="4" borderId="7" xfId="0" applyFill="1" applyBorder="1" applyAlignment="1">
      <alignment horizontal="right"/>
    </xf>
    <xf numFmtId="0" fontId="0" fillId="4" borderId="7" xfId="0" applyFill="1" applyBorder="1"/>
    <xf numFmtId="0" fontId="0" fillId="4" borderId="8" xfId="0" applyFill="1" applyBorder="1"/>
    <xf numFmtId="37" fontId="4" fillId="5" borderId="9" xfId="0" applyNumberFormat="1" applyFont="1" applyFill="1" applyBorder="1" applyProtection="1">
      <protection locked="0"/>
    </xf>
    <xf numFmtId="164" fontId="4" fillId="5" borderId="9" xfId="0" applyNumberFormat="1" applyFont="1" applyFill="1" applyBorder="1" applyProtection="1">
      <protection locked="0"/>
    </xf>
    <xf numFmtId="0" fontId="6" fillId="6" borderId="1" xfId="0" applyFont="1" applyFill="1" applyBorder="1"/>
    <xf numFmtId="0" fontId="6" fillId="6" borderId="2" xfId="0" applyFont="1" applyFill="1" applyBorder="1" applyAlignment="1">
      <alignment horizontal="right"/>
    </xf>
    <xf numFmtId="0" fontId="6" fillId="6" borderId="2" xfId="0" applyFont="1" applyFill="1" applyBorder="1"/>
    <xf numFmtId="0" fontId="6" fillId="6" borderId="3" xfId="0" applyFont="1" applyFill="1" applyBorder="1"/>
    <xf numFmtId="0" fontId="6" fillId="6" borderId="4" xfId="0" applyFont="1" applyFill="1" applyBorder="1"/>
    <xf numFmtId="0" fontId="6" fillId="6" borderId="0" xfId="0" applyFont="1" applyFill="1" applyBorder="1" applyAlignment="1">
      <alignment horizontal="right"/>
    </xf>
    <xf numFmtId="0" fontId="6" fillId="6" borderId="0" xfId="0" applyFont="1" applyFill="1" applyBorder="1"/>
    <xf numFmtId="0" fontId="6" fillId="6" borderId="5" xfId="0" applyFont="1" applyFill="1" applyBorder="1"/>
    <xf numFmtId="0" fontId="2" fillId="6" borderId="0" xfId="0" applyFont="1" applyFill="1" applyBorder="1"/>
    <xf numFmtId="0" fontId="3" fillId="6" borderId="0" xfId="0" applyFont="1" applyFill="1" applyBorder="1"/>
    <xf numFmtId="0" fontId="4" fillId="6" borderId="0" xfId="0" applyFont="1" applyFill="1" applyBorder="1" applyAlignment="1">
      <alignment horizontal="right"/>
    </xf>
    <xf numFmtId="0" fontId="4" fillId="6" borderId="0" xfId="0" applyFont="1" applyFill="1" applyBorder="1"/>
    <xf numFmtId="37" fontId="4" fillId="6" borderId="0" xfId="0" applyNumberFormat="1" applyFont="1" applyFill="1" applyBorder="1"/>
    <xf numFmtId="0" fontId="7" fillId="6" borderId="0" xfId="1" applyFont="1" applyFill="1" applyBorder="1" applyAlignment="1" applyProtection="1"/>
    <xf numFmtId="0" fontId="6" fillId="6" borderId="7" xfId="0" applyFont="1" applyFill="1" applyBorder="1" applyAlignment="1">
      <alignment horizontal="right"/>
    </xf>
    <xf numFmtId="0" fontId="6" fillId="6" borderId="7" xfId="0" applyFont="1" applyFill="1" applyBorder="1"/>
    <xf numFmtId="0" fontId="6" fillId="6" borderId="8" xfId="0" applyFont="1" applyFill="1" applyBorder="1"/>
    <xf numFmtId="164" fontId="4" fillId="0" borderId="9" xfId="0" applyNumberFormat="1" applyFont="1" applyFill="1" applyBorder="1" applyProtection="1">
      <protection locked="0"/>
    </xf>
    <xf numFmtId="0" fontId="0" fillId="6" borderId="1" xfId="0" applyFill="1" applyBorder="1"/>
    <xf numFmtId="0" fontId="0" fillId="6" borderId="2" xfId="0" applyFill="1" applyBorder="1" applyAlignment="1">
      <alignment horizontal="right"/>
    </xf>
    <xf numFmtId="0" fontId="0" fillId="6" borderId="2" xfId="0" applyFill="1" applyBorder="1"/>
    <xf numFmtId="0" fontId="0" fillId="6" borderId="3" xfId="0" applyFill="1" applyBorder="1"/>
    <xf numFmtId="0" fontId="0" fillId="6" borderId="4" xfId="0" applyFill="1" applyBorder="1"/>
    <xf numFmtId="0" fontId="0" fillId="6" borderId="0" xfId="0" applyFill="1" applyBorder="1" applyAlignment="1">
      <alignment horizontal="right"/>
    </xf>
    <xf numFmtId="0" fontId="0" fillId="6" borderId="0" xfId="0" applyFill="1" applyBorder="1"/>
    <xf numFmtId="0" fontId="0" fillId="6" borderId="5" xfId="0" applyFill="1" applyBorder="1"/>
    <xf numFmtId="0" fontId="0" fillId="6" borderId="6" xfId="0" applyFill="1" applyBorder="1"/>
    <xf numFmtId="0" fontId="0" fillId="6" borderId="7" xfId="0" applyFill="1" applyBorder="1" applyAlignment="1">
      <alignment horizontal="right"/>
    </xf>
    <xf numFmtId="0" fontId="0" fillId="6" borderId="7" xfId="0" applyFill="1" applyBorder="1"/>
    <xf numFmtId="0" fontId="0" fillId="6" borderId="8" xfId="0" applyFill="1" applyBorder="1"/>
    <xf numFmtId="37" fontId="4" fillId="0" borderId="9" xfId="0" applyNumberFormat="1" applyFont="1" applyFill="1" applyBorder="1" applyProtection="1">
      <protection locked="0"/>
    </xf>
    <xf numFmtId="0" fontId="6" fillId="0" borderId="0" xfId="2"/>
    <xf numFmtId="0" fontId="6" fillId="0" borderId="0" xfId="2" applyAlignment="1">
      <alignment horizontal="right"/>
    </xf>
    <xf numFmtId="0" fontId="6" fillId="7" borderId="1" xfId="2" applyFill="1" applyBorder="1"/>
    <xf numFmtId="0" fontId="6" fillId="7" borderId="2" xfId="2" applyFill="1" applyBorder="1" applyAlignment="1">
      <alignment horizontal="right"/>
    </xf>
    <xf numFmtId="0" fontId="6" fillId="7" borderId="2" xfId="2" applyFill="1" applyBorder="1"/>
    <xf numFmtId="0" fontId="6" fillId="7" borderId="3" xfId="2" applyFill="1" applyBorder="1"/>
    <xf numFmtId="0" fontId="6" fillId="7" borderId="4" xfId="2" applyFill="1" applyBorder="1"/>
    <xf numFmtId="0" fontId="6" fillId="7" borderId="0" xfId="2" applyFill="1" applyBorder="1" applyAlignment="1">
      <alignment horizontal="right"/>
    </xf>
    <xf numFmtId="0" fontId="6" fillId="7" borderId="0" xfId="2" applyFill="1" applyBorder="1"/>
    <xf numFmtId="0" fontId="6" fillId="7" borderId="5" xfId="2" applyFill="1" applyBorder="1"/>
    <xf numFmtId="0" fontId="9" fillId="7" borderId="0" xfId="2" applyFont="1" applyFill="1" applyBorder="1"/>
    <xf numFmtId="0" fontId="10" fillId="7" borderId="0" xfId="2" applyFont="1" applyFill="1" applyBorder="1"/>
    <xf numFmtId="0" fontId="11" fillId="7" borderId="0" xfId="2" applyFont="1" applyFill="1" applyBorder="1" applyAlignment="1">
      <alignment horizontal="right"/>
    </xf>
    <xf numFmtId="164" fontId="12" fillId="8" borderId="10" xfId="2" applyNumberFormat="1" applyFont="1" applyFill="1" applyBorder="1" applyProtection="1">
      <protection locked="0"/>
    </xf>
    <xf numFmtId="0" fontId="4" fillId="7" borderId="0" xfId="2" applyFont="1" applyFill="1" applyBorder="1" applyAlignment="1">
      <alignment horizontal="right"/>
    </xf>
    <xf numFmtId="0" fontId="4" fillId="7" borderId="0" xfId="2" applyFont="1" applyFill="1" applyBorder="1"/>
    <xf numFmtId="37" fontId="12" fillId="7" borderId="0" xfId="2" applyNumberFormat="1" applyFont="1" applyFill="1" applyBorder="1"/>
    <xf numFmtId="0" fontId="12" fillId="7" borderId="0" xfId="2" applyFont="1" applyFill="1" applyBorder="1"/>
    <xf numFmtId="0" fontId="6" fillId="7" borderId="7" xfId="2" applyFill="1" applyBorder="1" applyAlignment="1">
      <alignment horizontal="right"/>
    </xf>
    <xf numFmtId="0" fontId="6" fillId="7" borderId="7" xfId="2" applyFill="1" applyBorder="1"/>
    <xf numFmtId="0" fontId="6" fillId="7" borderId="8" xfId="2" applyFill="1" applyBorder="1"/>
    <xf numFmtId="37" fontId="12" fillId="8" borderId="10" xfId="2" applyNumberFormat="1" applyFont="1" applyFill="1" applyBorder="1" applyProtection="1">
      <protection locked="0"/>
    </xf>
    <xf numFmtId="0" fontId="6" fillId="0" borderId="0" xfId="2" applyFont="1" applyAlignment="1">
      <alignment horizontal="right"/>
    </xf>
    <xf numFmtId="164" fontId="6" fillId="0" borderId="0" xfId="2" applyNumberFormat="1"/>
    <xf numFmtId="0" fontId="3" fillId="4" borderId="0" xfId="0" quotePrefix="1" applyFont="1" applyFill="1" applyBorder="1"/>
    <xf numFmtId="0" fontId="6" fillId="6" borderId="6" xfId="0" applyFont="1" applyFill="1" applyBorder="1" applyAlignment="1">
      <alignment horizontal="left" indent="1"/>
    </xf>
    <xf numFmtId="0" fontId="6" fillId="7" borderId="4" xfId="2" applyFill="1" applyBorder="1" applyAlignment="1">
      <alignment horizontal="left" indent="1"/>
    </xf>
    <xf numFmtId="0" fontId="6" fillId="7" borderId="6" xfId="2" applyFill="1" applyBorder="1" applyAlignment="1">
      <alignment horizontal="left" indent="1"/>
    </xf>
    <xf numFmtId="0" fontId="8" fillId="7" borderId="4" xfId="2" applyFont="1" applyFill="1" applyBorder="1"/>
    <xf numFmtId="0" fontId="0" fillId="4" borderId="4" xfId="0" applyFill="1" applyBorder="1" applyAlignment="1">
      <alignment horizontal="left" indent="1"/>
    </xf>
    <xf numFmtId="0" fontId="6" fillId="0" borderId="0" xfId="0" applyFont="1"/>
    <xf numFmtId="0" fontId="0" fillId="9" borderId="4" xfId="0" applyFill="1" applyBorder="1"/>
    <xf numFmtId="0" fontId="4" fillId="9" borderId="0" xfId="0" applyFont="1" applyFill="1" applyBorder="1" applyAlignment="1">
      <alignment horizontal="right"/>
    </xf>
    <xf numFmtId="0" fontId="4" fillId="9" borderId="0" xfId="0" applyFont="1" applyFill="1" applyBorder="1"/>
    <xf numFmtId="0" fontId="0" fillId="9" borderId="0" xfId="0" applyFill="1" applyBorder="1"/>
    <xf numFmtId="0" fontId="0" fillId="9" borderId="5" xfId="0" applyFill="1" applyBorder="1"/>
    <xf numFmtId="37" fontId="4" fillId="9" borderId="0" xfId="0" applyNumberFormat="1" applyFont="1" applyFill="1" applyBorder="1"/>
    <xf numFmtId="0" fontId="0" fillId="9" borderId="0" xfId="0" applyFill="1" applyBorder="1" applyAlignment="1">
      <alignment horizontal="right"/>
    </xf>
    <xf numFmtId="0" fontId="0" fillId="9" borderId="4" xfId="0" applyFill="1" applyBorder="1" applyAlignment="1">
      <alignment horizontal="left" indent="1"/>
    </xf>
    <xf numFmtId="0" fontId="0" fillId="9" borderId="6" xfId="0" applyFill="1" applyBorder="1"/>
    <xf numFmtId="0" fontId="0" fillId="9" borderId="7" xfId="0" applyFill="1" applyBorder="1" applyAlignment="1">
      <alignment horizontal="right"/>
    </xf>
    <xf numFmtId="0" fontId="0" fillId="9" borderId="7" xfId="0" applyFill="1" applyBorder="1"/>
    <xf numFmtId="0" fontId="0" fillId="9" borderId="8" xfId="0" applyFill="1" applyBorder="1"/>
    <xf numFmtId="0" fontId="0" fillId="9" borderId="1" xfId="0" applyFill="1" applyBorder="1"/>
    <xf numFmtId="0" fontId="0" fillId="9" borderId="2" xfId="0" applyFill="1" applyBorder="1" applyAlignment="1">
      <alignment horizontal="right"/>
    </xf>
    <xf numFmtId="0" fontId="0" fillId="9" borderId="2" xfId="0" applyFill="1" applyBorder="1"/>
    <xf numFmtId="0" fontId="0" fillId="9" borderId="3" xfId="0" applyFill="1" applyBorder="1"/>
    <xf numFmtId="0" fontId="2" fillId="9" borderId="0" xfId="0" applyFont="1" applyFill="1" applyBorder="1"/>
    <xf numFmtId="0" fontId="3" fillId="9" borderId="0" xfId="0" applyFont="1" applyFill="1" applyBorder="1"/>
    <xf numFmtId="0" fontId="5" fillId="9" borderId="0" xfId="1" applyFill="1" applyBorder="1" applyAlignment="1" applyProtection="1"/>
    <xf numFmtId="0" fontId="5" fillId="9" borderId="4" xfId="1" applyFill="1" applyBorder="1" applyAlignment="1" applyProtection="1">
      <alignment horizontal="left" indent="1"/>
    </xf>
    <xf numFmtId="0" fontId="0" fillId="10" borderId="4" xfId="0" applyFill="1" applyBorder="1"/>
    <xf numFmtId="0" fontId="0" fillId="10" borderId="4" xfId="0" applyFill="1" applyBorder="1" applyAlignment="1">
      <alignment horizontal="left" indent="1"/>
    </xf>
    <xf numFmtId="0" fontId="5" fillId="10" borderId="4" xfId="1" applyFill="1" applyBorder="1" applyAlignment="1" applyProtection="1">
      <alignment horizontal="left" indent="1"/>
    </xf>
    <xf numFmtId="0" fontId="0" fillId="10" borderId="6" xfId="0" applyFill="1" applyBorder="1"/>
    <xf numFmtId="0" fontId="0" fillId="6" borderId="4" xfId="0" applyFill="1" applyBorder="1" applyAlignment="1">
      <alignment horizontal="left" indent="1"/>
    </xf>
    <xf numFmtId="0" fontId="5" fillId="6" borderId="4" xfId="1" applyFill="1" applyBorder="1" applyAlignment="1" applyProtection="1">
      <alignment horizontal="left" indent="1"/>
    </xf>
    <xf numFmtId="0" fontId="5" fillId="9" borderId="0" xfId="1" applyFill="1" applyBorder="1" applyAlignment="1" applyProtection="1">
      <alignment horizontal="right"/>
    </xf>
    <xf numFmtId="0" fontId="5" fillId="2" borderId="0" xfId="1" applyFill="1" applyBorder="1" applyAlignment="1" applyProtection="1">
      <alignment horizontal="right"/>
    </xf>
    <xf numFmtId="0" fontId="5" fillId="6" borderId="0" xfId="1" applyFill="1" applyBorder="1" applyAlignment="1" applyProtection="1">
      <alignment horizontal="right"/>
    </xf>
    <xf numFmtId="0" fontId="5" fillId="6" borderId="0" xfId="1" applyFill="1" applyBorder="1" applyAlignment="1" applyProtection="1"/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CC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9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609600</xdr:colOff>
      <xdr:row>20</xdr:row>
      <xdr:rowOff>28575</xdr:rowOff>
    </xdr:from>
    <xdr:to>
      <xdr:col>6</xdr:col>
      <xdr:colOff>38100</xdr:colOff>
      <xdr:row>22</xdr:row>
      <xdr:rowOff>133350</xdr:rowOff>
    </xdr:to>
    <xdr:pic>
      <xdr:nvPicPr>
        <xdr:cNvPr id="5189" name="Picture 1" descr="master"/>
        <xdr:cNvPicPr>
          <a:picLocks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1175" y="4352925"/>
          <a:ext cx="7334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819150</xdr:colOff>
      <xdr:row>5</xdr:row>
      <xdr:rowOff>57150</xdr:rowOff>
    </xdr:from>
    <xdr:to>
      <xdr:col>5</xdr:col>
      <xdr:colOff>476250</xdr:colOff>
      <xdr:row>5</xdr:row>
      <xdr:rowOff>57150</xdr:rowOff>
    </xdr:to>
    <xdr:sp macro="" textlink="">
      <xdr:nvSpPr>
        <xdr:cNvPr id="5190" name="Line 3"/>
        <xdr:cNvSpPr>
          <a:spLocks noChangeShapeType="1"/>
        </xdr:cNvSpPr>
      </xdr:nvSpPr>
      <xdr:spPr bwMode="auto">
        <a:xfrm>
          <a:off x="1028700" y="1038225"/>
          <a:ext cx="4429125" cy="0"/>
        </a:xfrm>
        <a:prstGeom prst="line">
          <a:avLst/>
        </a:prstGeom>
        <a:noFill/>
        <a:ln w="9525">
          <a:solidFill>
            <a:srgbClr val="FFC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</xdr:colOff>
      <xdr:row>27</xdr:row>
      <xdr:rowOff>57150</xdr:rowOff>
    </xdr:from>
    <xdr:to>
      <xdr:col>5</xdr:col>
      <xdr:colOff>1133475</xdr:colOff>
      <xdr:row>27</xdr:row>
      <xdr:rowOff>57150</xdr:rowOff>
    </xdr:to>
    <xdr:sp macro="" textlink="">
      <xdr:nvSpPr>
        <xdr:cNvPr id="5191" name="Line 3"/>
        <xdr:cNvSpPr>
          <a:spLocks noChangeShapeType="1"/>
        </xdr:cNvSpPr>
      </xdr:nvSpPr>
      <xdr:spPr bwMode="auto">
        <a:xfrm>
          <a:off x="2476500" y="5686425"/>
          <a:ext cx="3638550" cy="0"/>
        </a:xfrm>
        <a:prstGeom prst="line">
          <a:avLst/>
        </a:prstGeom>
        <a:noFill/>
        <a:ln w="9525">
          <a:solidFill>
            <a:srgbClr val="FFC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</xdr:col>
      <xdr:colOff>1085850</xdr:colOff>
      <xdr:row>20</xdr:row>
      <xdr:rowOff>57150</xdr:rowOff>
    </xdr:from>
    <xdr:to>
      <xdr:col>3</xdr:col>
      <xdr:colOff>1724025</xdr:colOff>
      <xdr:row>22</xdr:row>
      <xdr:rowOff>114300</xdr:rowOff>
    </xdr:to>
    <xdr:pic>
      <xdr:nvPicPr>
        <xdr:cNvPr id="5192" name="Picture 1" descr="Green Card - smal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4381500"/>
          <a:ext cx="6381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561975</xdr:colOff>
      <xdr:row>20</xdr:row>
      <xdr:rowOff>47625</xdr:rowOff>
    </xdr:from>
    <xdr:to>
      <xdr:col>5</xdr:col>
      <xdr:colOff>600075</xdr:colOff>
      <xdr:row>22</xdr:row>
      <xdr:rowOff>104775</xdr:rowOff>
    </xdr:to>
    <xdr:pic>
      <xdr:nvPicPr>
        <xdr:cNvPr id="5193" name="Picture 7" descr="LULU CARD-small"/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3950" y="4371975"/>
          <a:ext cx="6477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390525</xdr:colOff>
      <xdr:row>20</xdr:row>
      <xdr:rowOff>47625</xdr:rowOff>
    </xdr:from>
    <xdr:to>
      <xdr:col>3</xdr:col>
      <xdr:colOff>1038225</xdr:colOff>
      <xdr:row>22</xdr:row>
      <xdr:rowOff>104775</xdr:rowOff>
    </xdr:to>
    <xdr:pic>
      <xdr:nvPicPr>
        <xdr:cNvPr id="5194" name="Picture 8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439"/>
        <a:stretch>
          <a:fillRect/>
        </a:stretch>
      </xdr:blipFill>
      <xdr:spPr bwMode="auto">
        <a:xfrm>
          <a:off x="2847975" y="4371975"/>
          <a:ext cx="6477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1038225</xdr:colOff>
      <xdr:row>30</xdr:row>
      <xdr:rowOff>28575</xdr:rowOff>
    </xdr:to>
    <xdr:pic>
      <xdr:nvPicPr>
        <xdr:cNvPr id="5195" name="Picture 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4324350"/>
          <a:ext cx="1857375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1781175</xdr:colOff>
      <xdr:row>20</xdr:row>
      <xdr:rowOff>47625</xdr:rowOff>
    </xdr:from>
    <xdr:to>
      <xdr:col>4</xdr:col>
      <xdr:colOff>504825</xdr:colOff>
      <xdr:row>22</xdr:row>
      <xdr:rowOff>123825</xdr:rowOff>
    </xdr:to>
    <xdr:pic>
      <xdr:nvPicPr>
        <xdr:cNvPr id="519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965" t="21359" r="11217" b="17445"/>
        <a:stretch>
          <a:fillRect/>
        </a:stretch>
      </xdr:blipFill>
      <xdr:spPr bwMode="auto">
        <a:xfrm>
          <a:off x="4238625" y="4371975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5</xdr:row>
      <xdr:rowOff>57150</xdr:rowOff>
    </xdr:from>
    <xdr:to>
      <xdr:col>5</xdr:col>
      <xdr:colOff>1133475</xdr:colOff>
      <xdr:row>5</xdr:row>
      <xdr:rowOff>57150</xdr:rowOff>
    </xdr:to>
    <xdr:sp macro="" textlink="">
      <xdr:nvSpPr>
        <xdr:cNvPr id="3154" name="Line 3"/>
        <xdr:cNvSpPr>
          <a:spLocks noChangeShapeType="1"/>
        </xdr:cNvSpPr>
      </xdr:nvSpPr>
      <xdr:spPr bwMode="auto">
        <a:xfrm>
          <a:off x="2476500" y="1038225"/>
          <a:ext cx="3638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</xdr:colOff>
      <xdr:row>27</xdr:row>
      <xdr:rowOff>57150</xdr:rowOff>
    </xdr:from>
    <xdr:to>
      <xdr:col>5</xdr:col>
      <xdr:colOff>1133475</xdr:colOff>
      <xdr:row>27</xdr:row>
      <xdr:rowOff>57150</xdr:rowOff>
    </xdr:to>
    <xdr:sp macro="" textlink="">
      <xdr:nvSpPr>
        <xdr:cNvPr id="3155" name="Line 3"/>
        <xdr:cNvSpPr>
          <a:spLocks noChangeShapeType="1"/>
        </xdr:cNvSpPr>
      </xdr:nvSpPr>
      <xdr:spPr bwMode="auto">
        <a:xfrm>
          <a:off x="2476500" y="5467350"/>
          <a:ext cx="3638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638175</xdr:colOff>
      <xdr:row>2</xdr:row>
      <xdr:rowOff>85725</xdr:rowOff>
    </xdr:from>
    <xdr:to>
      <xdr:col>2</xdr:col>
      <xdr:colOff>1323975</xdr:colOff>
      <xdr:row>6</xdr:row>
      <xdr:rowOff>104775</xdr:rowOff>
    </xdr:to>
    <xdr:pic>
      <xdr:nvPicPr>
        <xdr:cNvPr id="3156" name="Picture 7" descr="LULU CARD-smal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419100"/>
          <a:ext cx="15049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647700</xdr:colOff>
      <xdr:row>24</xdr:row>
      <xdr:rowOff>57150</xdr:rowOff>
    </xdr:from>
    <xdr:to>
      <xdr:col>2</xdr:col>
      <xdr:colOff>1333500</xdr:colOff>
      <xdr:row>28</xdr:row>
      <xdr:rowOff>76200</xdr:rowOff>
    </xdr:to>
    <xdr:pic>
      <xdr:nvPicPr>
        <xdr:cNvPr id="3157" name="Picture 7" descr="LULU CARD-smal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4819650"/>
          <a:ext cx="15049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647700</xdr:colOff>
      <xdr:row>2</xdr:row>
      <xdr:rowOff>57150</xdr:rowOff>
    </xdr:from>
    <xdr:to>
      <xdr:col>2</xdr:col>
      <xdr:colOff>1323975</xdr:colOff>
      <xdr:row>7</xdr:row>
      <xdr:rowOff>38100</xdr:rowOff>
    </xdr:to>
    <xdr:pic>
      <xdr:nvPicPr>
        <xdr:cNvPr id="4149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390525"/>
          <a:ext cx="14954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19050</xdr:colOff>
      <xdr:row>5</xdr:row>
      <xdr:rowOff>57150</xdr:rowOff>
    </xdr:from>
    <xdr:to>
      <xdr:col>5</xdr:col>
      <xdr:colOff>1133475</xdr:colOff>
      <xdr:row>5</xdr:row>
      <xdr:rowOff>57150</xdr:rowOff>
    </xdr:to>
    <xdr:sp macro="" textlink="">
      <xdr:nvSpPr>
        <xdr:cNvPr id="4150" name="Line 3"/>
        <xdr:cNvSpPr>
          <a:spLocks noChangeShapeType="1"/>
        </xdr:cNvSpPr>
      </xdr:nvSpPr>
      <xdr:spPr bwMode="auto">
        <a:xfrm>
          <a:off x="2476500" y="1038225"/>
          <a:ext cx="3638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</xdr:colOff>
      <xdr:row>26</xdr:row>
      <xdr:rowOff>57150</xdr:rowOff>
    </xdr:from>
    <xdr:to>
      <xdr:col>5</xdr:col>
      <xdr:colOff>1133475</xdr:colOff>
      <xdr:row>26</xdr:row>
      <xdr:rowOff>57150</xdr:rowOff>
    </xdr:to>
    <xdr:sp macro="" textlink="">
      <xdr:nvSpPr>
        <xdr:cNvPr id="4151" name="Line 3"/>
        <xdr:cNvSpPr>
          <a:spLocks noChangeShapeType="1"/>
        </xdr:cNvSpPr>
      </xdr:nvSpPr>
      <xdr:spPr bwMode="auto">
        <a:xfrm>
          <a:off x="2476500" y="4876800"/>
          <a:ext cx="3638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647700</xdr:colOff>
      <xdr:row>23</xdr:row>
      <xdr:rowOff>28575</xdr:rowOff>
    </xdr:from>
    <xdr:to>
      <xdr:col>2</xdr:col>
      <xdr:colOff>1323975</xdr:colOff>
      <xdr:row>28</xdr:row>
      <xdr:rowOff>9525</xdr:rowOff>
    </xdr:to>
    <xdr:pic>
      <xdr:nvPicPr>
        <xdr:cNvPr id="4152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4200525"/>
          <a:ext cx="14954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1</xdr:row>
      <xdr:rowOff>66675</xdr:rowOff>
    </xdr:from>
    <xdr:to>
      <xdr:col>2</xdr:col>
      <xdr:colOff>752475</xdr:colOff>
      <xdr:row>5</xdr:row>
      <xdr:rowOff>133350</xdr:rowOff>
    </xdr:to>
    <xdr:pic>
      <xdr:nvPicPr>
        <xdr:cNvPr id="615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965" t="21359" r="11217" b="17445"/>
        <a:stretch>
          <a:fillRect/>
        </a:stretch>
      </xdr:blipFill>
      <xdr:spPr bwMode="auto">
        <a:xfrm rot="-758312">
          <a:off x="381000" y="238125"/>
          <a:ext cx="140017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2</xdr:row>
      <xdr:rowOff>66675</xdr:rowOff>
    </xdr:from>
    <xdr:to>
      <xdr:col>2</xdr:col>
      <xdr:colOff>990600</xdr:colOff>
      <xdr:row>6</xdr:row>
      <xdr:rowOff>133350</xdr:rowOff>
    </xdr:to>
    <xdr:pic>
      <xdr:nvPicPr>
        <xdr:cNvPr id="615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2150797">
          <a:off x="523875" y="400050"/>
          <a:ext cx="1495425" cy="876300"/>
        </a:xfrm>
        <a:prstGeom prst="rect">
          <a:avLst/>
        </a:pr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</xdr:colOff>
      <xdr:row>22</xdr:row>
      <xdr:rowOff>66675</xdr:rowOff>
    </xdr:from>
    <xdr:to>
      <xdr:col>2</xdr:col>
      <xdr:colOff>752475</xdr:colOff>
      <xdr:row>26</xdr:row>
      <xdr:rowOff>133350</xdr:rowOff>
    </xdr:to>
    <xdr:pic>
      <xdr:nvPicPr>
        <xdr:cNvPr id="615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965" t="21359" r="11217" b="17445"/>
        <a:stretch>
          <a:fillRect/>
        </a:stretch>
      </xdr:blipFill>
      <xdr:spPr bwMode="auto">
        <a:xfrm rot="-436634">
          <a:off x="381000" y="4238625"/>
          <a:ext cx="140017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19050</xdr:colOff>
      <xdr:row>5</xdr:row>
      <xdr:rowOff>57150</xdr:rowOff>
    </xdr:from>
    <xdr:to>
      <xdr:col>5</xdr:col>
      <xdr:colOff>1133475</xdr:colOff>
      <xdr:row>5</xdr:row>
      <xdr:rowOff>57150</xdr:rowOff>
    </xdr:to>
    <xdr:sp macro="" textlink="">
      <xdr:nvSpPr>
        <xdr:cNvPr id="6154" name="Line 3"/>
        <xdr:cNvSpPr>
          <a:spLocks noChangeShapeType="1"/>
        </xdr:cNvSpPr>
      </xdr:nvSpPr>
      <xdr:spPr bwMode="auto">
        <a:xfrm>
          <a:off x="2476500" y="1038225"/>
          <a:ext cx="3638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</xdr:colOff>
      <xdr:row>26</xdr:row>
      <xdr:rowOff>57150</xdr:rowOff>
    </xdr:from>
    <xdr:to>
      <xdr:col>5</xdr:col>
      <xdr:colOff>1133475</xdr:colOff>
      <xdr:row>26</xdr:row>
      <xdr:rowOff>57150</xdr:rowOff>
    </xdr:to>
    <xdr:sp macro="" textlink="">
      <xdr:nvSpPr>
        <xdr:cNvPr id="6155" name="Line 3"/>
        <xdr:cNvSpPr>
          <a:spLocks noChangeShapeType="1"/>
        </xdr:cNvSpPr>
      </xdr:nvSpPr>
      <xdr:spPr bwMode="auto">
        <a:xfrm>
          <a:off x="2476500" y="5038725"/>
          <a:ext cx="3638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285750</xdr:colOff>
      <xdr:row>23</xdr:row>
      <xdr:rowOff>57150</xdr:rowOff>
    </xdr:from>
    <xdr:to>
      <xdr:col>2</xdr:col>
      <xdr:colOff>981075</xdr:colOff>
      <xdr:row>27</xdr:row>
      <xdr:rowOff>133350</xdr:rowOff>
    </xdr:to>
    <xdr:pic>
      <xdr:nvPicPr>
        <xdr:cNvPr id="615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880718">
          <a:off x="495300" y="4391025"/>
          <a:ext cx="1514475" cy="885825"/>
        </a:xfrm>
        <a:prstGeom prst="rect">
          <a:avLst/>
        </a:pr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571500</xdr:colOff>
      <xdr:row>23</xdr:row>
      <xdr:rowOff>19050</xdr:rowOff>
    </xdr:from>
    <xdr:to>
      <xdr:col>2</xdr:col>
      <xdr:colOff>1400175</xdr:colOff>
      <xdr:row>27</xdr:row>
      <xdr:rowOff>142875</xdr:rowOff>
    </xdr:to>
    <xdr:pic>
      <xdr:nvPicPr>
        <xdr:cNvPr id="1138" name="Picture 1" descr="maste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4352925"/>
          <a:ext cx="16478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571500</xdr:colOff>
      <xdr:row>2</xdr:row>
      <xdr:rowOff>19050</xdr:rowOff>
    </xdr:from>
    <xdr:to>
      <xdr:col>2</xdr:col>
      <xdr:colOff>1400175</xdr:colOff>
      <xdr:row>6</xdr:row>
      <xdr:rowOff>142875</xdr:rowOff>
    </xdr:to>
    <xdr:pic>
      <xdr:nvPicPr>
        <xdr:cNvPr id="1139" name="Picture 1" descr="maste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352425"/>
          <a:ext cx="16478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19050</xdr:colOff>
      <xdr:row>5</xdr:row>
      <xdr:rowOff>57150</xdr:rowOff>
    </xdr:from>
    <xdr:to>
      <xdr:col>5</xdr:col>
      <xdr:colOff>1133475</xdr:colOff>
      <xdr:row>5</xdr:row>
      <xdr:rowOff>57150</xdr:rowOff>
    </xdr:to>
    <xdr:sp macro="" textlink="">
      <xdr:nvSpPr>
        <xdr:cNvPr id="1140" name="Line 3"/>
        <xdr:cNvSpPr>
          <a:spLocks noChangeShapeType="1"/>
        </xdr:cNvSpPr>
      </xdr:nvSpPr>
      <xdr:spPr bwMode="auto">
        <a:xfrm>
          <a:off x="2476500" y="1038225"/>
          <a:ext cx="3638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</xdr:colOff>
      <xdr:row>26</xdr:row>
      <xdr:rowOff>57150</xdr:rowOff>
    </xdr:from>
    <xdr:to>
      <xdr:col>5</xdr:col>
      <xdr:colOff>1133475</xdr:colOff>
      <xdr:row>26</xdr:row>
      <xdr:rowOff>57150</xdr:rowOff>
    </xdr:to>
    <xdr:sp macro="" textlink="">
      <xdr:nvSpPr>
        <xdr:cNvPr id="1141" name="Line 3"/>
        <xdr:cNvSpPr>
          <a:spLocks noChangeShapeType="1"/>
        </xdr:cNvSpPr>
      </xdr:nvSpPr>
      <xdr:spPr bwMode="auto">
        <a:xfrm>
          <a:off x="2476500" y="5038725"/>
          <a:ext cx="3638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dohabank.com.qa/1/db2/en/Personal/Cards/CreditCardFeatures/DreamLoyaltyProgrammeDreamMerchants.aspx" TargetMode="External"/><Relationship Id="rId1" Type="http://schemas.openxmlformats.org/officeDocument/2006/relationships/hyperlink" Target="http://www.dohabank.com.qa/1/db2/en/Personal/Cards/CreditCardFeatures/DreamLoyaltyProgrammeDreamMerchants.aspx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ohabank.com.qa/1/db2/en/Personal/Cards/CreditCardFeatures/DreamLoyaltyProgrammeDreamMerchants.aspx" TargetMode="External"/><Relationship Id="rId2" Type="http://schemas.openxmlformats.org/officeDocument/2006/relationships/hyperlink" Target="http://www.dohabank.com.qa/1/db2/en/Personal/Cards/CreditCardFeatures/DreamLoyaltyProgrammeDreamMerchants.aspx" TargetMode="External"/><Relationship Id="rId1" Type="http://schemas.openxmlformats.org/officeDocument/2006/relationships/hyperlink" Target="http://www.dohabank.com.qa/1/db2/en/Personal/Cards/CreditCardFeatures/DreamLoyaltyProgrammeDreamMerchants.aspx" TargetMode="External"/><Relationship Id="rId6" Type="http://schemas.openxmlformats.org/officeDocument/2006/relationships/drawing" Target="../drawings/drawing4.xm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://www.dohabank.com.qa/1/db2/en/Personal/Cards/CreditCardFeatures/DreamLoyaltyProgrammeDreamMerchants.aspx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www.dohabank.com.qa/1/db2/en/Personal/Cards/CreditCardFeatures/DreamLoyaltyProgrammeDreamMerchants.aspx" TargetMode="External"/><Relationship Id="rId1" Type="http://schemas.openxmlformats.org/officeDocument/2006/relationships/hyperlink" Target="http://www.dohabank.com.qa/1/db2/en/Personal/Cards/CreditCardFeatures/DreamLoyaltyProgrammeDreamMerchants.aspx" TargetMode="External"/><Relationship Id="rId4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47"/>
    <pageSetUpPr fitToPage="1"/>
  </sheetPr>
  <dimension ref="B1:F53"/>
  <sheetViews>
    <sheetView showGridLines="0" zoomScaleNormal="100" workbookViewId="0">
      <selection activeCell="D9" sqref="D9"/>
    </sheetView>
  </sheetViews>
  <sheetFormatPr defaultRowHeight="12.75" x14ac:dyDescent="0.2"/>
  <cols>
    <col min="1" max="1" width="3.140625" style="74" customWidth="1"/>
    <col min="2" max="2" width="12.28515625" style="74" customWidth="1"/>
    <col min="3" max="3" width="21.42578125" style="75" customWidth="1"/>
    <col min="4" max="4" width="28.7109375" style="74" customWidth="1"/>
    <col min="5" max="5" width="9.140625" style="74"/>
    <col min="6" max="6" width="19.5703125" style="74" customWidth="1"/>
    <col min="7" max="7" width="3.140625" style="74" customWidth="1"/>
    <col min="8" max="16384" width="9.140625" style="74"/>
  </cols>
  <sheetData>
    <row r="1" spans="2:6" ht="13.5" thickBot="1" x14ac:dyDescent="0.25"/>
    <row r="2" spans="2:6" x14ac:dyDescent="0.2">
      <c r="B2" s="76"/>
      <c r="C2" s="77"/>
      <c r="D2" s="78"/>
      <c r="E2" s="78"/>
      <c r="F2" s="79"/>
    </row>
    <row r="3" spans="2:6" x14ac:dyDescent="0.2">
      <c r="B3" s="80"/>
      <c r="C3" s="81"/>
      <c r="D3" s="82"/>
      <c r="E3" s="82"/>
      <c r="F3" s="83"/>
    </row>
    <row r="4" spans="2:6" ht="23.25" x14ac:dyDescent="0.35">
      <c r="B4" s="80"/>
      <c r="C4" s="84" t="s">
        <v>11</v>
      </c>
      <c r="D4" s="82"/>
      <c r="E4" s="82"/>
      <c r="F4" s="83"/>
    </row>
    <row r="5" spans="2:6" ht="15" x14ac:dyDescent="0.2">
      <c r="B5" s="80"/>
      <c r="C5" s="85" t="s">
        <v>12</v>
      </c>
      <c r="D5" s="82"/>
      <c r="E5" s="82"/>
      <c r="F5" s="83"/>
    </row>
    <row r="6" spans="2:6" x14ac:dyDescent="0.2">
      <c r="B6" s="80"/>
      <c r="C6" s="81"/>
      <c r="D6" s="82"/>
      <c r="E6" s="82"/>
      <c r="F6" s="83"/>
    </row>
    <row r="7" spans="2:6" x14ac:dyDescent="0.2">
      <c r="B7" s="80"/>
      <c r="C7" s="81"/>
      <c r="D7" s="82"/>
      <c r="E7" s="82"/>
      <c r="F7" s="83"/>
    </row>
    <row r="8" spans="2:6" ht="13.5" thickBot="1" x14ac:dyDescent="0.25">
      <c r="B8" s="80"/>
      <c r="C8" s="81"/>
      <c r="D8" s="82"/>
      <c r="E8" s="82"/>
      <c r="F8" s="83"/>
    </row>
    <row r="9" spans="2:6" ht="18.75" thickBot="1" x14ac:dyDescent="0.3">
      <c r="B9" s="80"/>
      <c r="C9" s="86" t="s">
        <v>13</v>
      </c>
      <c r="D9" s="87">
        <v>10</v>
      </c>
      <c r="E9" s="82"/>
      <c r="F9" s="83"/>
    </row>
    <row r="10" spans="2:6" ht="18" x14ac:dyDescent="0.25">
      <c r="B10" s="80"/>
      <c r="C10" s="88"/>
      <c r="D10" s="89"/>
      <c r="E10" s="82"/>
      <c r="F10" s="83"/>
    </row>
    <row r="11" spans="2:6" ht="18" x14ac:dyDescent="0.25">
      <c r="B11" s="80"/>
      <c r="C11" s="86" t="s">
        <v>3</v>
      </c>
      <c r="D11" s="90">
        <f>ROUNDDOWN(D9/10,0)</f>
        <v>1</v>
      </c>
      <c r="E11" s="91" t="str">
        <f>IF(D11&gt;1,"points","point")</f>
        <v>point</v>
      </c>
      <c r="F11" s="83"/>
    </row>
    <row r="12" spans="2:6" ht="18" x14ac:dyDescent="0.25">
      <c r="B12" s="80"/>
      <c r="C12" s="88"/>
      <c r="D12" s="89"/>
      <c r="E12" s="82"/>
      <c r="F12" s="83"/>
    </row>
    <row r="13" spans="2:6" ht="18" x14ac:dyDescent="0.25">
      <c r="B13" s="80"/>
      <c r="C13" s="88"/>
      <c r="D13" s="89"/>
      <c r="E13" s="82"/>
      <c r="F13" s="83"/>
    </row>
    <row r="14" spans="2:6" ht="18" x14ac:dyDescent="0.25">
      <c r="B14" s="80"/>
      <c r="C14" s="86" t="s">
        <v>2</v>
      </c>
      <c r="D14" s="91" t="str">
        <f>IF(D11=0,"0 Riyal",IF(D49="",CONCATENATE(E48," ",E49),IF(E49="",CONCATENATE(D48," ",D49),CONCATENATE(D48," ",D49," and ",E48," ",E49))))</f>
        <v>5 Dirhams</v>
      </c>
      <c r="E14" s="82"/>
      <c r="F14" s="83"/>
    </row>
    <row r="15" spans="2:6" x14ac:dyDescent="0.2">
      <c r="B15" s="80"/>
      <c r="C15" s="81"/>
      <c r="D15" s="82"/>
      <c r="E15" s="82"/>
      <c r="F15" s="83"/>
    </row>
    <row r="16" spans="2:6" x14ac:dyDescent="0.2">
      <c r="B16" s="80"/>
      <c r="C16" s="81"/>
      <c r="D16" s="82"/>
      <c r="E16" s="82"/>
      <c r="F16" s="83"/>
    </row>
    <row r="17" spans="2:6" x14ac:dyDescent="0.2">
      <c r="B17" s="102"/>
      <c r="C17" s="81"/>
      <c r="D17" s="82"/>
      <c r="E17" s="82"/>
      <c r="F17" s="83"/>
    </row>
    <row r="18" spans="2:6" x14ac:dyDescent="0.2">
      <c r="B18" s="100" t="s">
        <v>23</v>
      </c>
      <c r="C18" s="81"/>
      <c r="D18" s="82"/>
      <c r="E18" s="82"/>
      <c r="F18" s="83"/>
    </row>
    <row r="19" spans="2:6" x14ac:dyDescent="0.2">
      <c r="B19" s="100" t="s">
        <v>24</v>
      </c>
      <c r="C19" s="81"/>
      <c r="D19" s="82"/>
      <c r="E19" s="82"/>
      <c r="F19" s="83"/>
    </row>
    <row r="20" spans="2:6" ht="13.5" thickBot="1" x14ac:dyDescent="0.25">
      <c r="B20" s="101"/>
      <c r="C20" s="92"/>
      <c r="D20" s="93"/>
      <c r="E20" s="93"/>
      <c r="F20" s="94"/>
    </row>
    <row r="23" spans="2:6" ht="13.5" thickBot="1" x14ac:dyDescent="0.25"/>
    <row r="24" spans="2:6" x14ac:dyDescent="0.2">
      <c r="B24" s="76"/>
      <c r="C24" s="77"/>
      <c r="D24" s="78"/>
      <c r="E24" s="78"/>
      <c r="F24" s="79"/>
    </row>
    <row r="25" spans="2:6" x14ac:dyDescent="0.2">
      <c r="B25" s="80"/>
      <c r="C25" s="81"/>
      <c r="D25" s="82"/>
      <c r="E25" s="82"/>
      <c r="F25" s="83"/>
    </row>
    <row r="26" spans="2:6" ht="23.25" x14ac:dyDescent="0.35">
      <c r="B26" s="80"/>
      <c r="C26" s="81"/>
      <c r="D26" s="84" t="s">
        <v>11</v>
      </c>
      <c r="E26" s="82"/>
      <c r="F26" s="83"/>
    </row>
    <row r="27" spans="2:6" ht="15" x14ac:dyDescent="0.2">
      <c r="B27" s="80"/>
      <c r="C27" s="81"/>
      <c r="D27" s="85" t="s">
        <v>14</v>
      </c>
      <c r="E27" s="82"/>
      <c r="F27" s="83"/>
    </row>
    <row r="28" spans="2:6" x14ac:dyDescent="0.2">
      <c r="B28" s="80"/>
      <c r="C28" s="81"/>
      <c r="D28" s="82"/>
      <c r="E28" s="82"/>
      <c r="F28" s="83"/>
    </row>
    <row r="29" spans="2:6" x14ac:dyDescent="0.2">
      <c r="B29" s="80"/>
      <c r="C29" s="81"/>
      <c r="D29" s="82"/>
      <c r="E29" s="82"/>
      <c r="F29" s="83"/>
    </row>
    <row r="30" spans="2:6" ht="13.5" thickBot="1" x14ac:dyDescent="0.25">
      <c r="B30" s="80"/>
      <c r="C30" s="81"/>
      <c r="D30" s="82"/>
      <c r="E30" s="82"/>
      <c r="F30" s="83"/>
    </row>
    <row r="31" spans="2:6" ht="18.75" thickBot="1" x14ac:dyDescent="0.3">
      <c r="B31" s="80"/>
      <c r="C31" s="86" t="s">
        <v>3</v>
      </c>
      <c r="D31" s="95">
        <v>1</v>
      </c>
      <c r="E31" s="91" t="str">
        <f>IF(D31&gt;1,"points","point")</f>
        <v>point</v>
      </c>
      <c r="F31" s="83"/>
    </row>
    <row r="32" spans="2:6" ht="18" x14ac:dyDescent="0.25">
      <c r="B32" s="80"/>
      <c r="C32" s="86"/>
      <c r="D32" s="89"/>
      <c r="E32" s="82"/>
      <c r="F32" s="83"/>
    </row>
    <row r="33" spans="2:6" ht="18" x14ac:dyDescent="0.25">
      <c r="B33" s="80"/>
      <c r="C33" s="86" t="s">
        <v>2</v>
      </c>
      <c r="D33" s="90" t="str">
        <f>IF(D31=0,"0 Riyal",IF(D53="",CONCATENATE(E52," ",E53),IF(E53="",CONCATENATE(D52," ",D53),CONCATENATE(D52," ",D53," and ",E52," ",E53))))</f>
        <v>5 Dirhams</v>
      </c>
      <c r="E33" s="89"/>
      <c r="F33" s="83"/>
    </row>
    <row r="34" spans="2:6" ht="18" x14ac:dyDescent="0.25">
      <c r="B34" s="80"/>
      <c r="C34" s="88"/>
      <c r="D34" s="89"/>
      <c r="E34" s="82"/>
      <c r="F34" s="83"/>
    </row>
    <row r="35" spans="2:6" x14ac:dyDescent="0.2">
      <c r="B35" s="100" t="s">
        <v>23</v>
      </c>
      <c r="C35" s="81"/>
      <c r="D35" s="82"/>
      <c r="E35" s="82"/>
      <c r="F35" s="83"/>
    </row>
    <row r="36" spans="2:6" x14ac:dyDescent="0.2">
      <c r="B36" s="100" t="s">
        <v>24</v>
      </c>
      <c r="C36" s="81"/>
      <c r="D36" s="82"/>
      <c r="E36" s="82"/>
      <c r="F36" s="83"/>
    </row>
    <row r="37" spans="2:6" ht="13.5" thickBot="1" x14ac:dyDescent="0.25">
      <c r="B37" s="101"/>
      <c r="C37" s="92"/>
      <c r="D37" s="93"/>
      <c r="E37" s="93"/>
      <c r="F37" s="94"/>
    </row>
    <row r="47" spans="2:6" hidden="1" x14ac:dyDescent="0.2">
      <c r="C47" s="96" t="s">
        <v>4</v>
      </c>
      <c r="D47" s="97">
        <f>D11*0.05</f>
        <v>0.05</v>
      </c>
    </row>
    <row r="48" spans="2:6" hidden="1" x14ac:dyDescent="0.2">
      <c r="D48" s="74">
        <f>ROUNDDOWN(D47,0)</f>
        <v>0</v>
      </c>
      <c r="E48" s="74">
        <f>ROUNDDOWN((D47-D48)*100,0)</f>
        <v>5</v>
      </c>
    </row>
    <row r="49" spans="4:5" hidden="1" x14ac:dyDescent="0.2">
      <c r="D49" s="74" t="str">
        <f>IF(D48&gt;1,"Riyals",IF(D48=1,"Riyal",""))</f>
        <v/>
      </c>
      <c r="E49" s="74" t="str">
        <f>IF(E48&gt;1,"Dirhams",IF(E48=1,"Dirham",""))</f>
        <v>Dirhams</v>
      </c>
    </row>
    <row r="50" spans="4:5" hidden="1" x14ac:dyDescent="0.2"/>
    <row r="51" spans="4:5" hidden="1" x14ac:dyDescent="0.2">
      <c r="D51" s="97">
        <f>D31*0.05</f>
        <v>0.05</v>
      </c>
    </row>
    <row r="52" spans="4:5" hidden="1" x14ac:dyDescent="0.2">
      <c r="D52" s="74">
        <f>ROUNDDOWN(D51,0)</f>
        <v>0</v>
      </c>
      <c r="E52" s="74">
        <f>ROUNDDOWN((D51-D52)*100,0)</f>
        <v>5</v>
      </c>
    </row>
    <row r="53" spans="4:5" hidden="1" x14ac:dyDescent="0.2">
      <c r="D53" s="74" t="str">
        <f>IF(D52&gt;1,"Riyals",IF(D52=1,"Riyal",""))</f>
        <v/>
      </c>
      <c r="E53" s="74" t="str">
        <f>IF(E52&gt;1,"Dirhams",IF(E52=1,"Dirham",""))</f>
        <v>Dirhams</v>
      </c>
    </row>
  </sheetData>
  <sheetProtection algorithmName="SHA-512" hashValue="1u/fhoN7qHPJ/HdiapDNM/OnU3qtl/sKj2XnbAEQJjHo7BGiyLlEXDf4ulDtGlhjYXVh5vqqCw/lKkCEOXvy5w==" saltValue="AzgNoerUWG80vlqEBSPL8A==" spinCount="100000" sheet="1" objects="1" scenarios="1"/>
  <dataValidations count="1">
    <dataValidation type="whole" operator="greaterThanOrEqual" allowBlank="1" showInputMessage="1" showErrorMessage="1" errorTitle="Spend Value" error="Put positive value only" sqref="D9 D31">
      <formula1>0</formula1>
    </dataValidation>
  </dataValidations>
  <pageMargins left="0.75" right="0.75" top="1" bottom="1" header="0.5" footer="0.5"/>
  <pageSetup orientation="landscape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 tint="0.39997558519241921"/>
    <pageSetUpPr fitToPage="1"/>
  </sheetPr>
  <dimension ref="B1:F55"/>
  <sheetViews>
    <sheetView showGridLines="0" zoomScaleNormal="100" workbookViewId="0"/>
  </sheetViews>
  <sheetFormatPr defaultRowHeight="12.75" x14ac:dyDescent="0.2"/>
  <cols>
    <col min="1" max="1" width="3.140625" customWidth="1"/>
    <col min="2" max="2" width="12.28515625" customWidth="1"/>
    <col min="3" max="3" width="21.42578125" style="1" customWidth="1"/>
    <col min="4" max="4" width="28.7109375" customWidth="1"/>
    <col min="6" max="6" width="22.42578125" customWidth="1"/>
    <col min="7" max="7" width="3.140625" customWidth="1"/>
  </cols>
  <sheetData>
    <row r="1" spans="2:6" ht="13.5" thickBot="1" x14ac:dyDescent="0.25"/>
    <row r="2" spans="2:6" x14ac:dyDescent="0.2">
      <c r="B2" s="24"/>
      <c r="C2" s="25"/>
      <c r="D2" s="26"/>
      <c r="E2" s="26"/>
      <c r="F2" s="27"/>
    </row>
    <row r="3" spans="2:6" x14ac:dyDescent="0.2">
      <c r="B3" s="28"/>
      <c r="C3" s="29"/>
      <c r="D3" s="30"/>
      <c r="E3" s="30"/>
      <c r="F3" s="31"/>
    </row>
    <row r="4" spans="2:6" ht="23.25" x14ac:dyDescent="0.35">
      <c r="B4" s="28"/>
      <c r="C4" s="29"/>
      <c r="D4" s="32" t="s">
        <v>7</v>
      </c>
      <c r="E4" s="30"/>
      <c r="F4" s="31"/>
    </row>
    <row r="5" spans="2:6" ht="15" x14ac:dyDescent="0.2">
      <c r="B5" s="28"/>
      <c r="C5" s="29"/>
      <c r="D5" s="33" t="s">
        <v>5</v>
      </c>
      <c r="E5" s="30"/>
      <c r="F5" s="31"/>
    </row>
    <row r="6" spans="2:6" x14ac:dyDescent="0.2">
      <c r="B6" s="28"/>
      <c r="C6" s="29"/>
      <c r="D6" s="30"/>
      <c r="E6" s="30"/>
      <c r="F6" s="31"/>
    </row>
    <row r="7" spans="2:6" x14ac:dyDescent="0.2">
      <c r="B7" s="28"/>
      <c r="C7" s="29"/>
      <c r="D7" s="30"/>
      <c r="E7" s="30"/>
      <c r="F7" s="31"/>
    </row>
    <row r="8" spans="2:6" ht="13.5" thickBot="1" x14ac:dyDescent="0.25">
      <c r="B8" s="28"/>
      <c r="C8" s="29"/>
      <c r="D8" s="30"/>
      <c r="E8" s="30"/>
      <c r="F8" s="31"/>
    </row>
    <row r="9" spans="2:6" ht="18.75" thickBot="1" x14ac:dyDescent="0.3">
      <c r="B9" s="28"/>
      <c r="C9" s="34" t="s">
        <v>8</v>
      </c>
      <c r="D9" s="42">
        <v>1</v>
      </c>
      <c r="E9" s="30"/>
      <c r="F9" s="31"/>
    </row>
    <row r="10" spans="2:6" ht="18.75" thickBot="1" x14ac:dyDescent="0.3">
      <c r="B10" s="28"/>
      <c r="C10" s="34" t="s">
        <v>9</v>
      </c>
      <c r="D10" s="42">
        <v>5</v>
      </c>
      <c r="E10" s="30"/>
      <c r="F10" s="31"/>
    </row>
    <row r="11" spans="2:6" ht="18" x14ac:dyDescent="0.25">
      <c r="B11" s="28"/>
      <c r="C11" s="34" t="s">
        <v>3</v>
      </c>
      <c r="D11" s="36">
        <f>ROUNDDOWN(D9/1,0)+ROUNDDOWN(D10/5,0)</f>
        <v>2</v>
      </c>
      <c r="E11" s="35" t="str">
        <f>IF(D11&gt;1,"points","point")</f>
        <v>points</v>
      </c>
      <c r="F11" s="31"/>
    </row>
    <row r="12" spans="2:6" ht="18" x14ac:dyDescent="0.25">
      <c r="B12" s="28"/>
      <c r="C12" s="34"/>
      <c r="D12" s="35"/>
      <c r="E12" s="30"/>
      <c r="F12" s="31"/>
    </row>
    <row r="13" spans="2:6" ht="18" x14ac:dyDescent="0.25">
      <c r="B13" s="28"/>
      <c r="C13" s="34"/>
      <c r="D13" s="35"/>
      <c r="E13" s="30"/>
      <c r="F13" s="31"/>
    </row>
    <row r="14" spans="2:6" ht="18" x14ac:dyDescent="0.25">
      <c r="B14" s="28"/>
      <c r="C14" s="34" t="s">
        <v>10</v>
      </c>
      <c r="D14" s="35" t="str">
        <f>IF(D11=0,"0 Riyal",IF(D51="",CONCATENATE(E50," ",E51),IF(E51="",CONCATENATE(D50," ",D51),CONCATENATE(D50," ",D51," and ",E50," ",E51))))</f>
        <v>10 Dirhams</v>
      </c>
      <c r="E14" s="30"/>
      <c r="F14" s="31"/>
    </row>
    <row r="15" spans="2:6" ht="18" customHeight="1" x14ac:dyDescent="0.2">
      <c r="B15" s="28"/>
      <c r="C15" s="29"/>
      <c r="D15" s="98"/>
      <c r="E15" s="30"/>
      <c r="F15" s="31"/>
    </row>
    <row r="16" spans="2:6" ht="18" customHeight="1" x14ac:dyDescent="0.2">
      <c r="B16" s="28"/>
      <c r="C16" s="29"/>
      <c r="D16" s="98"/>
      <c r="E16" s="30"/>
      <c r="F16" s="31"/>
    </row>
    <row r="17" spans="2:6" ht="18" customHeight="1" x14ac:dyDescent="0.2">
      <c r="B17" s="28"/>
      <c r="C17" s="29"/>
      <c r="D17" s="33"/>
      <c r="E17" s="30"/>
      <c r="F17" s="31"/>
    </row>
    <row r="18" spans="2:6" ht="15" x14ac:dyDescent="0.2">
      <c r="B18" s="103" t="s">
        <v>17</v>
      </c>
      <c r="C18" s="29"/>
      <c r="D18" s="98"/>
      <c r="E18" s="30"/>
      <c r="F18" s="31"/>
    </row>
    <row r="19" spans="2:6" ht="15" x14ac:dyDescent="0.2">
      <c r="B19" s="103" t="s">
        <v>18</v>
      </c>
      <c r="C19" s="29"/>
      <c r="D19" s="98"/>
      <c r="E19" s="30"/>
      <c r="F19" s="31"/>
    </row>
    <row r="20" spans="2:6" ht="13.5" thickBot="1" x14ac:dyDescent="0.25">
      <c r="B20" s="37"/>
      <c r="C20" s="38"/>
      <c r="D20" s="39"/>
      <c r="E20" s="39"/>
      <c r="F20" s="40"/>
    </row>
    <row r="23" spans="2:6" ht="13.5" thickBot="1" x14ac:dyDescent="0.25"/>
    <row r="24" spans="2:6" x14ac:dyDescent="0.2">
      <c r="B24" s="24"/>
      <c r="C24" s="25"/>
      <c r="D24" s="26"/>
      <c r="E24" s="26"/>
      <c r="F24" s="27"/>
    </row>
    <row r="25" spans="2:6" x14ac:dyDescent="0.2">
      <c r="B25" s="28"/>
      <c r="C25" s="29"/>
      <c r="D25" s="30"/>
      <c r="E25" s="30"/>
      <c r="F25" s="31"/>
    </row>
    <row r="26" spans="2:6" ht="23.25" x14ac:dyDescent="0.35">
      <c r="B26" s="28"/>
      <c r="C26" s="29"/>
      <c r="D26" s="32" t="s">
        <v>7</v>
      </c>
      <c r="E26" s="30"/>
      <c r="F26" s="31"/>
    </row>
    <row r="27" spans="2:6" ht="15" x14ac:dyDescent="0.2">
      <c r="B27" s="28"/>
      <c r="C27" s="29"/>
      <c r="D27" s="33" t="s">
        <v>6</v>
      </c>
      <c r="E27" s="30"/>
      <c r="F27" s="31"/>
    </row>
    <row r="28" spans="2:6" x14ac:dyDescent="0.2">
      <c r="B28" s="28"/>
      <c r="C28" s="29"/>
      <c r="D28" s="30"/>
      <c r="E28" s="30"/>
      <c r="F28" s="31"/>
    </row>
    <row r="29" spans="2:6" x14ac:dyDescent="0.2">
      <c r="B29" s="28"/>
      <c r="C29" s="29"/>
      <c r="D29" s="30"/>
      <c r="E29" s="30"/>
      <c r="F29" s="31"/>
    </row>
    <row r="30" spans="2:6" ht="13.5" thickBot="1" x14ac:dyDescent="0.25">
      <c r="B30" s="28"/>
      <c r="C30" s="29"/>
      <c r="D30" s="30"/>
      <c r="E30" s="30"/>
      <c r="F30" s="31"/>
    </row>
    <row r="31" spans="2:6" ht="18.75" thickBot="1" x14ac:dyDescent="0.3">
      <c r="B31" s="28"/>
      <c r="C31" s="34" t="s">
        <v>3</v>
      </c>
      <c r="D31" s="41">
        <v>2</v>
      </c>
      <c r="E31" s="35" t="str">
        <f>IF(D31&gt;1,"points","point")</f>
        <v>points</v>
      </c>
      <c r="F31" s="31"/>
    </row>
    <row r="32" spans="2:6" ht="18" x14ac:dyDescent="0.25">
      <c r="B32" s="28"/>
      <c r="C32" s="34"/>
      <c r="D32" s="35"/>
      <c r="E32" s="30"/>
      <c r="F32" s="31"/>
    </row>
    <row r="33" spans="2:6" ht="18" x14ac:dyDescent="0.25">
      <c r="B33" s="28"/>
      <c r="C33" s="34" t="s">
        <v>10</v>
      </c>
      <c r="D33" s="36" t="str">
        <f>IF(D31=0,"0 Riyal",IF(D55="",CONCATENATE(E54," ",E55),IF(E55="",CONCATENATE(D54," ",D55),CONCATENATE(D54," ",D55," and ",E54," ",E55))))</f>
        <v>10 Dirhams</v>
      </c>
      <c r="E33" s="35"/>
      <c r="F33" s="31"/>
    </row>
    <row r="34" spans="2:6" ht="18" x14ac:dyDescent="0.25">
      <c r="B34" s="28"/>
      <c r="C34" s="34"/>
      <c r="D34" s="98"/>
      <c r="E34" s="30"/>
      <c r="F34" s="31"/>
    </row>
    <row r="35" spans="2:6" ht="18" customHeight="1" x14ac:dyDescent="0.2">
      <c r="B35" s="28"/>
      <c r="C35" s="29"/>
      <c r="D35" s="98"/>
      <c r="E35" s="30"/>
      <c r="F35" s="31"/>
    </row>
    <row r="36" spans="2:6" ht="18" customHeight="1" x14ac:dyDescent="0.2">
      <c r="B36" s="28"/>
      <c r="C36" s="29"/>
      <c r="D36" s="33"/>
      <c r="E36" s="30"/>
      <c r="F36" s="31"/>
    </row>
    <row r="37" spans="2:6" ht="15" x14ac:dyDescent="0.2">
      <c r="B37" s="103" t="s">
        <v>17</v>
      </c>
      <c r="C37" s="29"/>
      <c r="D37" s="98"/>
      <c r="E37" s="30"/>
      <c r="F37" s="31"/>
    </row>
    <row r="38" spans="2:6" x14ac:dyDescent="0.2">
      <c r="B38" s="103" t="s">
        <v>18</v>
      </c>
      <c r="C38" s="29"/>
      <c r="D38" s="30"/>
      <c r="E38" s="30"/>
      <c r="F38" s="31"/>
    </row>
    <row r="39" spans="2:6" ht="13.5" thickBot="1" x14ac:dyDescent="0.25">
      <c r="B39" s="37"/>
      <c r="C39" s="38"/>
      <c r="D39" s="39"/>
      <c r="E39" s="39"/>
      <c r="F39" s="40"/>
    </row>
    <row r="49" spans="3:5" hidden="1" x14ac:dyDescent="0.2">
      <c r="C49" s="23" t="s">
        <v>4</v>
      </c>
      <c r="D49" s="2">
        <f>D11*0.05</f>
        <v>0.1</v>
      </c>
    </row>
    <row r="50" spans="3:5" hidden="1" x14ac:dyDescent="0.2">
      <c r="D50">
        <f>ROUNDDOWN(D49,0)</f>
        <v>0</v>
      </c>
      <c r="E50">
        <f>ROUNDDOWN((D49-D50)*100,0)</f>
        <v>10</v>
      </c>
    </row>
    <row r="51" spans="3:5" hidden="1" x14ac:dyDescent="0.2">
      <c r="D51" t="str">
        <f>IF(D50&gt;1,"Riyals",IF(D50=1,"Riyal",""))</f>
        <v/>
      </c>
      <c r="E51" t="str">
        <f>IF(E50&gt;1,"Dirhams",IF(E50=1,"Dirham",""))</f>
        <v>Dirhams</v>
      </c>
    </row>
    <row r="52" spans="3:5" hidden="1" x14ac:dyDescent="0.2"/>
    <row r="53" spans="3:5" hidden="1" x14ac:dyDescent="0.2">
      <c r="D53" s="2">
        <f>D31*0.05</f>
        <v>0.1</v>
      </c>
    </row>
    <row r="54" spans="3:5" hidden="1" x14ac:dyDescent="0.2">
      <c r="D54">
        <f>ROUNDDOWN(D53,0)</f>
        <v>0</v>
      </c>
      <c r="E54">
        <f>ROUNDDOWN((D53-D54)*100,0)</f>
        <v>10</v>
      </c>
    </row>
    <row r="55" spans="3:5" hidden="1" x14ac:dyDescent="0.2">
      <c r="D55" t="str">
        <f>IF(D54&gt;1,"Riyals",IF(D54=1,"Riyal",""))</f>
        <v/>
      </c>
      <c r="E55" t="str">
        <f>IF(E54&gt;1,"Dirhams",IF(E54=1,"Dirham",""))</f>
        <v>Dirhams</v>
      </c>
    </row>
  </sheetData>
  <sheetProtection algorithmName="SHA-512" hashValue="JneekN3s1LD47qIgFWA4RBzPKmLBKAsL0E1MYhuIwxBXQQMVvtyfU/aCMpn918di+T9ofhccuEhAVUx00dmV7w==" saltValue="5fLe5rPJFSZifsW7cBqblg==" spinCount="100000" sheet="1"/>
  <dataValidations count="1">
    <dataValidation type="whole" operator="greaterThanOrEqual" allowBlank="1" showInputMessage="1" showErrorMessage="1" errorTitle="Spend Value" error="Put positive value only" sqref="D9:D10 D31">
      <formula1>0</formula1>
    </dataValidation>
  </dataValidations>
  <pageMargins left="0.75" right="0.75" top="1" bottom="1" header="0.5" footer="0.5"/>
  <pageSetup orientation="landscape" horizontalDpi="4294967293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47"/>
    <pageSetUpPr fitToPage="1"/>
  </sheetPr>
  <dimension ref="B1:F53"/>
  <sheetViews>
    <sheetView showGridLines="0" zoomScaleNormal="100" workbookViewId="0">
      <selection activeCell="D9" sqref="D9"/>
    </sheetView>
  </sheetViews>
  <sheetFormatPr defaultRowHeight="12.75" x14ac:dyDescent="0.2"/>
  <cols>
    <col min="1" max="1" width="3.140625" customWidth="1"/>
    <col min="2" max="2" width="12.28515625" customWidth="1"/>
    <col min="3" max="3" width="21.42578125" style="1" customWidth="1"/>
    <col min="4" max="4" width="28.7109375" customWidth="1"/>
    <col min="6" max="6" width="19.5703125" customWidth="1"/>
    <col min="7" max="7" width="3.140625" customWidth="1"/>
  </cols>
  <sheetData>
    <row r="1" spans="2:6" ht="13.5" thickBot="1" x14ac:dyDescent="0.25"/>
    <row r="2" spans="2:6" x14ac:dyDescent="0.2">
      <c r="B2" s="43"/>
      <c r="C2" s="44"/>
      <c r="D2" s="45"/>
      <c r="E2" s="45"/>
      <c r="F2" s="46"/>
    </row>
    <row r="3" spans="2:6" x14ac:dyDescent="0.2">
      <c r="B3" s="47"/>
      <c r="C3" s="48"/>
      <c r="D3" s="49"/>
      <c r="E3" s="49"/>
      <c r="F3" s="50"/>
    </row>
    <row r="4" spans="2:6" ht="23.25" x14ac:dyDescent="0.35">
      <c r="B4" s="47"/>
      <c r="C4" s="48"/>
      <c r="D4" s="51" t="s">
        <v>15</v>
      </c>
      <c r="E4" s="49"/>
      <c r="F4" s="50"/>
    </row>
    <row r="5" spans="2:6" ht="15" x14ac:dyDescent="0.2">
      <c r="B5" s="47"/>
      <c r="C5" s="48"/>
      <c r="D5" s="52" t="s">
        <v>5</v>
      </c>
      <c r="E5" s="49"/>
      <c r="F5" s="50"/>
    </row>
    <row r="6" spans="2:6" x14ac:dyDescent="0.2">
      <c r="B6" s="47"/>
      <c r="C6" s="48"/>
      <c r="D6" s="49"/>
      <c r="E6" s="49"/>
      <c r="F6" s="50"/>
    </row>
    <row r="7" spans="2:6" x14ac:dyDescent="0.2">
      <c r="B7" s="47"/>
      <c r="C7" s="48"/>
      <c r="D7" s="49"/>
      <c r="E7" s="49"/>
      <c r="F7" s="50"/>
    </row>
    <row r="8" spans="2:6" ht="13.5" thickBot="1" x14ac:dyDescent="0.25">
      <c r="B8" s="47"/>
      <c r="C8" s="48"/>
      <c r="D8" s="49"/>
      <c r="E8" s="49"/>
      <c r="F8" s="50"/>
    </row>
    <row r="9" spans="2:6" ht="18.75" thickBot="1" x14ac:dyDescent="0.3">
      <c r="B9" s="47"/>
      <c r="C9" s="53" t="s">
        <v>1</v>
      </c>
      <c r="D9" s="60">
        <v>6</v>
      </c>
      <c r="E9" s="49"/>
      <c r="F9" s="50"/>
    </row>
    <row r="10" spans="2:6" ht="18" x14ac:dyDescent="0.25">
      <c r="B10" s="47"/>
      <c r="C10" s="53"/>
      <c r="D10" s="54"/>
      <c r="E10" s="49"/>
      <c r="F10" s="50"/>
    </row>
    <row r="11" spans="2:6" ht="18" x14ac:dyDescent="0.25">
      <c r="B11" s="47"/>
      <c r="C11" s="53" t="s">
        <v>3</v>
      </c>
      <c r="D11" s="55">
        <f>ROUNDDOWN(D9/3,0)</f>
        <v>2</v>
      </c>
      <c r="E11" s="54" t="str">
        <f>IF(D11&gt;1,"points","point")</f>
        <v>points</v>
      </c>
      <c r="F11" s="50"/>
    </row>
    <row r="12" spans="2:6" ht="18" x14ac:dyDescent="0.25">
      <c r="B12" s="47"/>
      <c r="C12" s="53"/>
      <c r="D12" s="54"/>
      <c r="E12" s="49"/>
      <c r="F12" s="50"/>
    </row>
    <row r="13" spans="2:6" ht="18" x14ac:dyDescent="0.25">
      <c r="B13" s="47"/>
      <c r="C13" s="53"/>
      <c r="D13" s="54"/>
      <c r="E13" s="49"/>
      <c r="F13" s="50"/>
    </row>
    <row r="14" spans="2:6" ht="18" x14ac:dyDescent="0.25">
      <c r="B14" s="47"/>
      <c r="C14" s="53" t="s">
        <v>2</v>
      </c>
      <c r="D14" s="54" t="str">
        <f>IF(D11=0,"0 Riyal",IF(D49="",CONCATENATE(E48," ",E49),IF(E49="",CONCATENATE(D48," ",D49),CONCATENATE(D48," ",D49," and ",E48," ",E49))))</f>
        <v>10 Dirhams</v>
      </c>
      <c r="E14" s="49"/>
      <c r="F14" s="50"/>
    </row>
    <row r="15" spans="2:6" x14ac:dyDescent="0.2">
      <c r="B15" s="47"/>
      <c r="C15" s="48"/>
      <c r="D15" s="49"/>
      <c r="E15" s="49"/>
      <c r="F15" s="50"/>
    </row>
    <row r="16" spans="2:6" x14ac:dyDescent="0.2">
      <c r="B16" s="129" t="s">
        <v>16</v>
      </c>
      <c r="C16" s="48"/>
      <c r="D16" s="56"/>
      <c r="E16" s="49"/>
      <c r="F16" s="50"/>
    </row>
    <row r="17" spans="2:6" x14ac:dyDescent="0.2">
      <c r="B17" s="129" t="s">
        <v>22</v>
      </c>
      <c r="C17" s="48"/>
      <c r="D17" s="56"/>
      <c r="E17" s="49"/>
      <c r="F17" s="50"/>
    </row>
    <row r="18" spans="2:6" x14ac:dyDescent="0.2">
      <c r="B18" s="130" t="s">
        <v>21</v>
      </c>
      <c r="C18" s="133"/>
      <c r="D18" s="134"/>
      <c r="E18" s="49"/>
      <c r="F18" s="50"/>
    </row>
    <row r="19" spans="2:6" ht="13.5" thickBot="1" x14ac:dyDescent="0.25">
      <c r="B19" s="99"/>
      <c r="C19" s="57"/>
      <c r="D19" s="58"/>
      <c r="E19" s="58"/>
      <c r="F19" s="59"/>
    </row>
    <row r="22" spans="2:6" ht="13.5" thickBot="1" x14ac:dyDescent="0.25"/>
    <row r="23" spans="2:6" x14ac:dyDescent="0.2">
      <c r="B23" s="61"/>
      <c r="C23" s="62"/>
      <c r="D23" s="63"/>
      <c r="E23" s="63"/>
      <c r="F23" s="64"/>
    </row>
    <row r="24" spans="2:6" x14ac:dyDescent="0.2">
      <c r="B24" s="65"/>
      <c r="C24" s="66"/>
      <c r="D24" s="67"/>
      <c r="E24" s="67"/>
      <c r="F24" s="68"/>
    </row>
    <row r="25" spans="2:6" ht="23.25" x14ac:dyDescent="0.35">
      <c r="B25" s="65"/>
      <c r="C25" s="66"/>
      <c r="D25" s="51" t="s">
        <v>15</v>
      </c>
      <c r="E25" s="67"/>
      <c r="F25" s="68"/>
    </row>
    <row r="26" spans="2:6" ht="15" x14ac:dyDescent="0.2">
      <c r="B26" s="65"/>
      <c r="C26" s="66"/>
      <c r="D26" s="52" t="s">
        <v>6</v>
      </c>
      <c r="E26" s="67"/>
      <c r="F26" s="68"/>
    </row>
    <row r="27" spans="2:6" x14ac:dyDescent="0.2">
      <c r="B27" s="65"/>
      <c r="C27" s="66"/>
      <c r="D27" s="67"/>
      <c r="E27" s="67"/>
      <c r="F27" s="68"/>
    </row>
    <row r="28" spans="2:6" x14ac:dyDescent="0.2">
      <c r="B28" s="65"/>
      <c r="C28" s="66"/>
      <c r="D28" s="67"/>
      <c r="E28" s="67"/>
      <c r="F28" s="68"/>
    </row>
    <row r="29" spans="2:6" ht="13.5" thickBot="1" x14ac:dyDescent="0.25">
      <c r="B29" s="65"/>
      <c r="C29" s="66"/>
      <c r="D29" s="67"/>
      <c r="E29" s="67"/>
      <c r="F29" s="68"/>
    </row>
    <row r="30" spans="2:6" ht="18.75" thickBot="1" x14ac:dyDescent="0.3">
      <c r="B30" s="65"/>
      <c r="C30" s="53" t="s">
        <v>3</v>
      </c>
      <c r="D30" s="73">
        <v>2</v>
      </c>
      <c r="E30" s="54" t="str">
        <f>IF(D30&gt;1,"points","point")</f>
        <v>points</v>
      </c>
      <c r="F30" s="68"/>
    </row>
    <row r="31" spans="2:6" ht="18" x14ac:dyDescent="0.25">
      <c r="B31" s="65"/>
      <c r="C31" s="53"/>
      <c r="D31" s="54"/>
      <c r="E31" s="67"/>
      <c r="F31" s="68"/>
    </row>
    <row r="32" spans="2:6" ht="18" x14ac:dyDescent="0.25">
      <c r="B32" s="65"/>
      <c r="C32" s="53" t="s">
        <v>2</v>
      </c>
      <c r="D32" s="55" t="str">
        <f>IF(D30=0,"0 Riyal",IF(D53="",CONCATENATE(E52," ",E53),IF(E53="",CONCATENATE(D52," ",D53),CONCATENATE(D52," ",D53," and ",E52," ",E53))))</f>
        <v>10 Dirhams</v>
      </c>
      <c r="E32" s="54"/>
      <c r="F32" s="68"/>
    </row>
    <row r="33" spans="2:6" ht="18" x14ac:dyDescent="0.25">
      <c r="B33" s="65"/>
      <c r="C33" s="53"/>
      <c r="D33" s="54"/>
      <c r="E33" s="67"/>
      <c r="F33" s="68"/>
    </row>
    <row r="34" spans="2:6" x14ac:dyDescent="0.2">
      <c r="B34" s="129" t="s">
        <v>16</v>
      </c>
      <c r="C34" s="48"/>
      <c r="D34" s="56"/>
      <c r="E34" s="49"/>
      <c r="F34" s="50"/>
    </row>
    <row r="35" spans="2:6" x14ac:dyDescent="0.2">
      <c r="B35" s="129" t="s">
        <v>22</v>
      </c>
      <c r="C35" s="48"/>
      <c r="D35" s="56"/>
      <c r="E35" s="49"/>
      <c r="F35" s="50"/>
    </row>
    <row r="36" spans="2:6" x14ac:dyDescent="0.2">
      <c r="B36" s="130" t="s">
        <v>21</v>
      </c>
      <c r="C36" s="133"/>
      <c r="D36" s="134"/>
      <c r="E36" s="67"/>
      <c r="F36" s="68"/>
    </row>
    <row r="37" spans="2:6" ht="13.5" thickBot="1" x14ac:dyDescent="0.25">
      <c r="B37" s="69"/>
      <c r="C37" s="70"/>
      <c r="D37" s="71"/>
      <c r="E37" s="71"/>
      <c r="F37" s="72"/>
    </row>
    <row r="47" spans="2:6" hidden="1" x14ac:dyDescent="0.2">
      <c r="C47" s="23" t="s">
        <v>4</v>
      </c>
      <c r="D47" s="2">
        <f>D11*0.05</f>
        <v>0.1</v>
      </c>
    </row>
    <row r="48" spans="2:6" hidden="1" x14ac:dyDescent="0.2">
      <c r="D48">
        <f>ROUNDDOWN(D47,0)</f>
        <v>0</v>
      </c>
      <c r="E48">
        <f>ROUNDDOWN((D47-D48)*100,0)</f>
        <v>10</v>
      </c>
    </row>
    <row r="49" spans="4:5" hidden="1" x14ac:dyDescent="0.2">
      <c r="D49" t="str">
        <f>IF(D48&gt;1,"Riyals",IF(D48=1,"Riyal",""))</f>
        <v/>
      </c>
      <c r="E49" t="str">
        <f>IF(E48&gt;1,"Dirhams",IF(E48=1,"Dirham",""))</f>
        <v>Dirhams</v>
      </c>
    </row>
    <row r="50" spans="4:5" hidden="1" x14ac:dyDescent="0.2"/>
    <row r="51" spans="4:5" hidden="1" x14ac:dyDescent="0.2">
      <c r="D51" s="2">
        <f>D30*0.05</f>
        <v>0.1</v>
      </c>
    </row>
    <row r="52" spans="4:5" hidden="1" x14ac:dyDescent="0.2">
      <c r="D52">
        <f>ROUNDDOWN(D51,0)</f>
        <v>0</v>
      </c>
      <c r="E52">
        <f>ROUNDDOWN((D51-D52)*100,0)</f>
        <v>10</v>
      </c>
    </row>
    <row r="53" spans="4:5" hidden="1" x14ac:dyDescent="0.2">
      <c r="D53" t="str">
        <f>IF(D52&gt;1,"Riyals",IF(D52=1,"Riyal",""))</f>
        <v/>
      </c>
      <c r="E53" t="str">
        <f>IF(E52&gt;1,"Dirhams",IF(E52=1,"Dirham",""))</f>
        <v>Dirhams</v>
      </c>
    </row>
  </sheetData>
  <sheetProtection algorithmName="SHA-512" hashValue="0i7tFR+tZC7euBylKVD6GwjbySlRghFmFlscBIaetwGClAWL67mq4n87f8t0zX3713Wy6pShgF0JHP61GwzZAQ==" saltValue="4pBSCAcdnXoUeH2C/7vLQQ==" spinCount="100000" sheet="1" objects="1" scenarios="1"/>
  <dataValidations count="1">
    <dataValidation type="whole" operator="greaterThanOrEqual" allowBlank="1" showInputMessage="1" showErrorMessage="1" errorTitle="Spend Value" error="Put positive value only" sqref="D9 D30">
      <formula1>0</formula1>
    </dataValidation>
  </dataValidations>
  <hyperlinks>
    <hyperlink ref="B18:D18" r:id="rId1" display="Click here to open the Dream Loyalty page"/>
    <hyperlink ref="B36:D36" r:id="rId2" display="Click here to open the Dream Loyalty page"/>
  </hyperlinks>
  <pageMargins left="0.75" right="0.75" top="1" bottom="1" header="0.5" footer="0.5"/>
  <pageSetup orientation="landscape" horizontalDpi="4294967293" verticalDpi="0" r:id="rId3"/>
  <headerFooter alignWithMargins="0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B1:I58"/>
  <sheetViews>
    <sheetView showGridLines="0" tabSelected="1" zoomScale="115" zoomScaleNormal="115" workbookViewId="0">
      <selection activeCell="D9" sqref="D9"/>
    </sheetView>
  </sheetViews>
  <sheetFormatPr defaultRowHeight="12.75" x14ac:dyDescent="0.2"/>
  <cols>
    <col min="1" max="1" width="3.140625" customWidth="1"/>
    <col min="2" max="2" width="12.28515625" customWidth="1"/>
    <col min="3" max="3" width="21.42578125" style="1" customWidth="1"/>
    <col min="4" max="4" width="28.7109375" customWidth="1"/>
    <col min="6" max="6" width="19.5703125" customWidth="1"/>
    <col min="7" max="7" width="3.140625" customWidth="1"/>
  </cols>
  <sheetData>
    <row r="1" spans="2:6" ht="13.5" thickBot="1" x14ac:dyDescent="0.25"/>
    <row r="2" spans="2:6" x14ac:dyDescent="0.2">
      <c r="B2" s="117"/>
      <c r="C2" s="118"/>
      <c r="D2" s="119"/>
      <c r="E2" s="119"/>
      <c r="F2" s="120"/>
    </row>
    <row r="3" spans="2:6" x14ac:dyDescent="0.2">
      <c r="B3" s="105"/>
      <c r="C3" s="111"/>
      <c r="D3" s="108"/>
      <c r="E3" s="108"/>
      <c r="F3" s="109"/>
    </row>
    <row r="4" spans="2:6" ht="23.25" x14ac:dyDescent="0.35">
      <c r="B4" s="105"/>
      <c r="C4" s="111"/>
      <c r="D4" s="121" t="s">
        <v>20</v>
      </c>
      <c r="E4" s="108"/>
      <c r="F4" s="109"/>
    </row>
    <row r="5" spans="2:6" ht="15" x14ac:dyDescent="0.2">
      <c r="B5" s="105"/>
      <c r="C5" s="111"/>
      <c r="D5" s="122" t="s">
        <v>5</v>
      </c>
      <c r="E5" s="108"/>
      <c r="F5" s="109"/>
    </row>
    <row r="6" spans="2:6" x14ac:dyDescent="0.2">
      <c r="B6" s="105"/>
      <c r="C6" s="111"/>
      <c r="D6" s="108"/>
      <c r="E6" s="108"/>
      <c r="F6" s="109"/>
    </row>
    <row r="7" spans="2:6" x14ac:dyDescent="0.2">
      <c r="B7" s="105"/>
      <c r="C7" s="111"/>
      <c r="D7" s="108"/>
      <c r="E7" s="108"/>
      <c r="F7" s="109"/>
    </row>
    <row r="8" spans="2:6" ht="13.5" thickBot="1" x14ac:dyDescent="0.25">
      <c r="B8" s="105"/>
      <c r="C8" s="111"/>
      <c r="D8" s="108"/>
      <c r="E8" s="108"/>
      <c r="F8" s="109"/>
    </row>
    <row r="9" spans="2:6" ht="18.75" thickBot="1" x14ac:dyDescent="0.3">
      <c r="B9" s="105"/>
      <c r="C9" s="106" t="s">
        <v>1</v>
      </c>
      <c r="D9" s="20">
        <v>8</v>
      </c>
      <c r="E9" s="108"/>
      <c r="F9" s="109"/>
    </row>
    <row r="10" spans="2:6" ht="18" x14ac:dyDescent="0.25">
      <c r="B10" s="105"/>
      <c r="C10" s="106"/>
      <c r="D10" s="107"/>
      <c r="E10" s="108"/>
      <c r="F10" s="109"/>
    </row>
    <row r="11" spans="2:6" ht="18" x14ac:dyDescent="0.25">
      <c r="B11" s="105"/>
      <c r="C11" s="106" t="s">
        <v>3</v>
      </c>
      <c r="D11" s="110">
        <f>ROUNDDOWN(D9/4,0)</f>
        <v>2</v>
      </c>
      <c r="E11" s="107" t="str">
        <f>IF(D11&gt;1,"points","point")</f>
        <v>points</v>
      </c>
      <c r="F11" s="109"/>
    </row>
    <row r="12" spans="2:6" ht="18" x14ac:dyDescent="0.25">
      <c r="B12" s="105"/>
      <c r="C12" s="106"/>
      <c r="D12" s="107"/>
      <c r="E12" s="108"/>
      <c r="F12" s="109"/>
    </row>
    <row r="13" spans="2:6" ht="18" x14ac:dyDescent="0.25">
      <c r="B13" s="105"/>
      <c r="C13" s="106"/>
      <c r="D13" s="107"/>
      <c r="E13" s="108"/>
      <c r="F13" s="109"/>
    </row>
    <row r="14" spans="2:6" ht="18" x14ac:dyDescent="0.25">
      <c r="B14" s="105"/>
      <c r="C14" s="106" t="s">
        <v>2</v>
      </c>
      <c r="D14" s="107" t="str">
        <f>IF(D11=0,"0 Riyal",IF(D50="",CONCATENATE(E49," ",E50),IF(E50="",CONCATENATE(D49," ",D50),CONCATENATE(D49," ",D50," and ",E49," ",E50))))</f>
        <v>10 Dirhams</v>
      </c>
      <c r="E14" s="108"/>
      <c r="F14" s="109"/>
    </row>
    <row r="15" spans="2:6" x14ac:dyDescent="0.2">
      <c r="B15" s="105"/>
      <c r="C15" s="111"/>
      <c r="D15" s="108"/>
      <c r="E15" s="108"/>
      <c r="F15" s="109"/>
    </row>
    <row r="16" spans="2:6" x14ac:dyDescent="0.2">
      <c r="B16" s="112" t="s">
        <v>16</v>
      </c>
      <c r="C16" s="111"/>
      <c r="D16" s="108"/>
      <c r="E16" s="108"/>
      <c r="F16" s="109"/>
    </row>
    <row r="17" spans="2:6" x14ac:dyDescent="0.2">
      <c r="B17" s="112" t="s">
        <v>22</v>
      </c>
      <c r="C17" s="111"/>
      <c r="D17" s="108"/>
      <c r="E17" s="108"/>
      <c r="F17" s="109"/>
    </row>
    <row r="18" spans="2:6" x14ac:dyDescent="0.2">
      <c r="B18" s="124" t="s">
        <v>21</v>
      </c>
      <c r="C18" s="131"/>
      <c r="D18" s="123"/>
      <c r="E18" s="108"/>
      <c r="F18" s="109"/>
    </row>
    <row r="19" spans="2:6" ht="13.5" thickBot="1" x14ac:dyDescent="0.25">
      <c r="B19" s="113"/>
      <c r="C19" s="114"/>
      <c r="D19" s="115"/>
      <c r="E19" s="115"/>
      <c r="F19" s="116"/>
    </row>
    <row r="22" spans="2:6" ht="13.5" thickBot="1" x14ac:dyDescent="0.25"/>
    <row r="23" spans="2:6" x14ac:dyDescent="0.2">
      <c r="B23" s="117"/>
      <c r="C23" s="118"/>
      <c r="D23" s="119"/>
      <c r="E23" s="119"/>
      <c r="F23" s="120"/>
    </row>
    <row r="24" spans="2:6" x14ac:dyDescent="0.2">
      <c r="B24" s="105"/>
      <c r="C24" s="111"/>
      <c r="D24" s="108"/>
      <c r="E24" s="108"/>
      <c r="F24" s="109"/>
    </row>
    <row r="25" spans="2:6" ht="23.25" x14ac:dyDescent="0.35">
      <c r="B25" s="105"/>
      <c r="C25" s="111"/>
      <c r="D25" s="121" t="s">
        <v>20</v>
      </c>
      <c r="E25" s="108"/>
      <c r="F25" s="109"/>
    </row>
    <row r="26" spans="2:6" ht="15" x14ac:dyDescent="0.2">
      <c r="B26" s="105"/>
      <c r="C26" s="111"/>
      <c r="D26" s="122" t="s">
        <v>6</v>
      </c>
      <c r="E26" s="108"/>
      <c r="F26" s="109"/>
    </row>
    <row r="27" spans="2:6" x14ac:dyDescent="0.2">
      <c r="B27" s="105"/>
      <c r="C27" s="111"/>
      <c r="D27" s="108"/>
      <c r="E27" s="108"/>
      <c r="F27" s="109"/>
    </row>
    <row r="28" spans="2:6" x14ac:dyDescent="0.2">
      <c r="B28" s="105"/>
      <c r="C28" s="111"/>
      <c r="D28" s="108"/>
      <c r="E28" s="108"/>
      <c r="F28" s="109"/>
    </row>
    <row r="29" spans="2:6" ht="13.5" thickBot="1" x14ac:dyDescent="0.25">
      <c r="B29" s="105"/>
      <c r="C29" s="111"/>
      <c r="D29" s="108"/>
      <c r="E29" s="108"/>
      <c r="F29" s="109"/>
    </row>
    <row r="30" spans="2:6" ht="18.75" thickBot="1" x14ac:dyDescent="0.3">
      <c r="B30" s="105"/>
      <c r="C30" s="106" t="s">
        <v>3</v>
      </c>
      <c r="D30" s="22">
        <v>2</v>
      </c>
      <c r="E30" s="107" t="str">
        <f>IF(D30&gt;1,"points","point")</f>
        <v>points</v>
      </c>
      <c r="F30" s="109"/>
    </row>
    <row r="31" spans="2:6" ht="18" x14ac:dyDescent="0.25">
      <c r="B31" s="105"/>
      <c r="C31" s="106"/>
      <c r="D31" s="107"/>
      <c r="E31" s="108"/>
      <c r="F31" s="109"/>
    </row>
    <row r="32" spans="2:6" ht="18" x14ac:dyDescent="0.25">
      <c r="B32" s="105"/>
      <c r="C32" s="106" t="s">
        <v>2</v>
      </c>
      <c r="D32" s="110" t="str">
        <f>IF(D30=0,"0 Riyal",IF(D54="",CONCATENATE(E53," ",E54),IF(E54="",CONCATENATE(D53," ",D54),CONCATENATE(D53," ",D54," and ",E53," ",E54))))</f>
        <v>10 Dirhams</v>
      </c>
      <c r="E32" s="107"/>
      <c r="F32" s="109"/>
    </row>
    <row r="33" spans="2:9" ht="18" x14ac:dyDescent="0.25">
      <c r="B33" s="105"/>
      <c r="C33" s="106"/>
      <c r="D33" s="107"/>
      <c r="E33" s="108"/>
      <c r="F33" s="109"/>
      <c r="I33" s="104" t="s">
        <v>19</v>
      </c>
    </row>
    <row r="34" spans="2:9" x14ac:dyDescent="0.2">
      <c r="B34" s="105"/>
      <c r="C34" s="111"/>
      <c r="D34" s="108"/>
      <c r="E34" s="108"/>
      <c r="F34" s="109"/>
    </row>
    <row r="35" spans="2:9" x14ac:dyDescent="0.2">
      <c r="B35" s="112" t="s">
        <v>16</v>
      </c>
      <c r="C35" s="111"/>
      <c r="D35" s="108"/>
      <c r="E35" s="108"/>
      <c r="F35" s="109"/>
    </row>
    <row r="36" spans="2:9" x14ac:dyDescent="0.2">
      <c r="B36" s="112" t="s">
        <v>22</v>
      </c>
      <c r="C36" s="111"/>
      <c r="D36" s="108"/>
      <c r="E36" s="108"/>
      <c r="F36" s="109"/>
    </row>
    <row r="37" spans="2:9" x14ac:dyDescent="0.2">
      <c r="B37" s="124" t="s">
        <v>21</v>
      </c>
      <c r="C37" s="131"/>
      <c r="D37" s="123"/>
      <c r="E37" s="108"/>
      <c r="F37" s="109"/>
    </row>
    <row r="38" spans="2:9" ht="13.5" thickBot="1" x14ac:dyDescent="0.25">
      <c r="B38" s="113"/>
      <c r="C38" s="114"/>
      <c r="D38" s="115"/>
      <c r="E38" s="115"/>
      <c r="F38" s="116"/>
    </row>
    <row r="46" spans="2:9" hidden="1" x14ac:dyDescent="0.2"/>
    <row r="47" spans="2:9" hidden="1" x14ac:dyDescent="0.2"/>
    <row r="48" spans="2:9" hidden="1" x14ac:dyDescent="0.2">
      <c r="C48" s="23" t="s">
        <v>4</v>
      </c>
      <c r="D48" s="2">
        <f>D11*0.05</f>
        <v>0.1</v>
      </c>
    </row>
    <row r="49" spans="4:5" hidden="1" x14ac:dyDescent="0.2">
      <c r="D49">
        <f>ROUNDDOWN(D48,0)</f>
        <v>0</v>
      </c>
      <c r="E49">
        <f>ROUNDDOWN((D48-D49)*100,0)</f>
        <v>10</v>
      </c>
    </row>
    <row r="50" spans="4:5" hidden="1" x14ac:dyDescent="0.2">
      <c r="D50" t="str">
        <f>IF(D49&gt;1,"Riyals",IF(D49=1,"Riyal",""))</f>
        <v/>
      </c>
      <c r="E50" t="str">
        <f>IF(E49&gt;1,"Dirhams",IF(E49=1,"Dirham",""))</f>
        <v>Dirhams</v>
      </c>
    </row>
    <row r="51" spans="4:5" hidden="1" x14ac:dyDescent="0.2"/>
    <row r="52" spans="4:5" hidden="1" x14ac:dyDescent="0.2">
      <c r="D52" s="2">
        <f>D30*0.05</f>
        <v>0.1</v>
      </c>
    </row>
    <row r="53" spans="4:5" hidden="1" x14ac:dyDescent="0.2">
      <c r="D53">
        <f>ROUNDDOWN(D52,0)</f>
        <v>0</v>
      </c>
      <c r="E53">
        <f>ROUNDDOWN((D52-D53)*100,0)</f>
        <v>10</v>
      </c>
    </row>
    <row r="54" spans="4:5" hidden="1" x14ac:dyDescent="0.2">
      <c r="D54" t="str">
        <f>IF(D53&gt;1,"Riyals",IF(D53=1,"Riyal",""))</f>
        <v/>
      </c>
      <c r="E54" t="str">
        <f>IF(E53&gt;1,"Dirhams",IF(E53=1,"Dirham",""))</f>
        <v>Dirhams</v>
      </c>
    </row>
    <row r="55" spans="4:5" hidden="1" x14ac:dyDescent="0.2"/>
    <row r="56" spans="4:5" hidden="1" x14ac:dyDescent="0.2"/>
    <row r="57" spans="4:5" hidden="1" x14ac:dyDescent="0.2"/>
    <row r="58" spans="4:5" hidden="1" x14ac:dyDescent="0.2"/>
  </sheetData>
  <sheetProtection algorithmName="SHA-512" hashValue="NHk+5RbOMHgIXfIUkbXERP3Gr9XqSfr4dfMYz23RKzK9m3uqfo1yA9feFiELydgNiFcNQ0Bpu8F24GuIq3QGYw==" saltValue="nKtdQUvPti7DyX5R7gmIhw==" spinCount="100000" sheet="1" objects="1" scenarios="1"/>
  <dataValidations count="1">
    <dataValidation type="whole" operator="greaterThanOrEqual" allowBlank="1" showInputMessage="1" showErrorMessage="1" errorTitle="Spend Value" error="Put positive value only" sqref="D9 D30">
      <formula1>0</formula1>
    </dataValidation>
  </dataValidations>
  <hyperlinks>
    <hyperlink ref="B18" r:id="rId1"/>
    <hyperlink ref="B37" r:id="rId2"/>
    <hyperlink ref="B18:D18" r:id="rId3" display="Click here to open the Dream Loyalty page"/>
    <hyperlink ref="B37:D37" r:id="rId4" display="Click here to open the Dream Loyalty page"/>
  </hyperlinks>
  <pageMargins left="0.75" right="0.75" top="1" bottom="1" header="0.5" footer="0.5"/>
  <pageSetup orientation="landscape" horizontalDpi="4294967293" r:id="rId5"/>
  <headerFooter alignWithMargins="0"/>
  <drawing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7"/>
    <pageSetUpPr fitToPage="1"/>
  </sheetPr>
  <dimension ref="B1:I58"/>
  <sheetViews>
    <sheetView showGridLines="0" zoomScale="115" zoomScaleNormal="115" workbookViewId="0">
      <selection activeCell="D9" sqref="D9"/>
    </sheetView>
  </sheetViews>
  <sheetFormatPr defaultRowHeight="12.75" x14ac:dyDescent="0.2"/>
  <cols>
    <col min="1" max="1" width="3.140625" customWidth="1"/>
    <col min="2" max="2" width="12.28515625" customWidth="1"/>
    <col min="3" max="3" width="21.42578125" style="1" customWidth="1"/>
    <col min="4" max="4" width="28.7109375" customWidth="1"/>
    <col min="6" max="6" width="19.5703125" customWidth="1"/>
    <col min="7" max="7" width="3.140625" customWidth="1"/>
  </cols>
  <sheetData>
    <row r="1" spans="2:6" ht="13.5" thickBot="1" x14ac:dyDescent="0.25"/>
    <row r="2" spans="2:6" x14ac:dyDescent="0.2">
      <c r="B2" s="3"/>
      <c r="C2" s="4"/>
      <c r="D2" s="5"/>
      <c r="E2" s="5"/>
      <c r="F2" s="6"/>
    </row>
    <row r="3" spans="2:6" x14ac:dyDescent="0.2">
      <c r="B3" s="7"/>
      <c r="C3" s="8"/>
      <c r="D3" s="9"/>
      <c r="E3" s="9"/>
      <c r="F3" s="10"/>
    </row>
    <row r="4" spans="2:6" ht="23.25" x14ac:dyDescent="0.35">
      <c r="B4" s="7"/>
      <c r="C4" s="8"/>
      <c r="D4" s="11" t="s">
        <v>0</v>
      </c>
      <c r="E4" s="9"/>
      <c r="F4" s="10"/>
    </row>
    <row r="5" spans="2:6" ht="15" x14ac:dyDescent="0.2">
      <c r="B5" s="7"/>
      <c r="C5" s="8"/>
      <c r="D5" s="12" t="s">
        <v>5</v>
      </c>
      <c r="E5" s="9"/>
      <c r="F5" s="10"/>
    </row>
    <row r="6" spans="2:6" x14ac:dyDescent="0.2">
      <c r="B6" s="7"/>
      <c r="C6" s="8"/>
      <c r="D6" s="9"/>
      <c r="E6" s="9"/>
      <c r="F6" s="10"/>
    </row>
    <row r="7" spans="2:6" x14ac:dyDescent="0.2">
      <c r="B7" s="7"/>
      <c r="C7" s="8"/>
      <c r="D7" s="9"/>
      <c r="E7" s="9"/>
      <c r="F7" s="10"/>
    </row>
    <row r="8" spans="2:6" ht="13.5" thickBot="1" x14ac:dyDescent="0.25">
      <c r="B8" s="7"/>
      <c r="C8" s="8"/>
      <c r="D8" s="9"/>
      <c r="E8" s="9"/>
      <c r="F8" s="10"/>
    </row>
    <row r="9" spans="2:6" ht="18.75" thickBot="1" x14ac:dyDescent="0.3">
      <c r="B9" s="7"/>
      <c r="C9" s="13" t="s">
        <v>1</v>
      </c>
      <c r="D9" s="20">
        <v>6</v>
      </c>
      <c r="E9" s="9"/>
      <c r="F9" s="10"/>
    </row>
    <row r="10" spans="2:6" ht="18" x14ac:dyDescent="0.25">
      <c r="B10" s="7"/>
      <c r="C10" s="13"/>
      <c r="D10" s="14"/>
      <c r="E10" s="9"/>
      <c r="F10" s="10"/>
    </row>
    <row r="11" spans="2:6" ht="18" x14ac:dyDescent="0.25">
      <c r="B11" s="7"/>
      <c r="C11" s="13" t="s">
        <v>3</v>
      </c>
      <c r="D11" s="15">
        <f>ROUNDDOWN(D9/6,0)</f>
        <v>1</v>
      </c>
      <c r="E11" s="14" t="str">
        <f>IF(D11&gt;1,"points","point")</f>
        <v>point</v>
      </c>
      <c r="F11" s="10"/>
    </row>
    <row r="12" spans="2:6" ht="18" x14ac:dyDescent="0.25">
      <c r="B12" s="7"/>
      <c r="C12" s="13"/>
      <c r="D12" s="14"/>
      <c r="E12" s="9"/>
      <c r="F12" s="10"/>
    </row>
    <row r="13" spans="2:6" ht="18" x14ac:dyDescent="0.25">
      <c r="B13" s="7"/>
      <c r="C13" s="13"/>
      <c r="D13" s="14"/>
      <c r="E13" s="9"/>
      <c r="F13" s="10"/>
    </row>
    <row r="14" spans="2:6" ht="18" x14ac:dyDescent="0.25">
      <c r="B14" s="7"/>
      <c r="C14" s="13" t="s">
        <v>2</v>
      </c>
      <c r="D14" s="14" t="str">
        <f>IF(D11=0,"0 Riyal",IF(D50="",CONCATENATE(E49," ",E50),IF(E50="",CONCATENATE(D49," ",D50),CONCATENATE(D49," ",D50," and ",E49," ",E50))))</f>
        <v>5 Dirhams</v>
      </c>
      <c r="E14" s="9"/>
      <c r="F14" s="10"/>
    </row>
    <row r="15" spans="2:6" x14ac:dyDescent="0.2">
      <c r="B15" s="125"/>
      <c r="C15" s="8"/>
      <c r="D15" s="9"/>
      <c r="E15" s="9"/>
      <c r="F15" s="10"/>
    </row>
    <row r="16" spans="2:6" x14ac:dyDescent="0.2">
      <c r="B16" s="126" t="s">
        <v>16</v>
      </c>
      <c r="C16" s="8"/>
      <c r="D16" s="9"/>
      <c r="E16" s="9"/>
      <c r="F16" s="10"/>
    </row>
    <row r="17" spans="2:6" x14ac:dyDescent="0.2">
      <c r="B17" s="126" t="s">
        <v>22</v>
      </c>
      <c r="C17" s="8"/>
      <c r="D17" s="9"/>
      <c r="E17" s="9"/>
      <c r="F17" s="10"/>
    </row>
    <row r="18" spans="2:6" x14ac:dyDescent="0.2">
      <c r="B18" s="127" t="s">
        <v>21</v>
      </c>
      <c r="C18" s="132"/>
      <c r="D18" s="21"/>
      <c r="E18" s="9"/>
      <c r="F18" s="10"/>
    </row>
    <row r="19" spans="2:6" ht="13.5" thickBot="1" x14ac:dyDescent="0.25">
      <c r="B19" s="128"/>
      <c r="C19" s="17"/>
      <c r="D19" s="18"/>
      <c r="E19" s="18"/>
      <c r="F19" s="19"/>
    </row>
    <row r="22" spans="2:6" ht="13.5" thickBot="1" x14ac:dyDescent="0.25"/>
    <row r="23" spans="2:6" x14ac:dyDescent="0.2">
      <c r="B23" s="3"/>
      <c r="C23" s="4"/>
      <c r="D23" s="5"/>
      <c r="E23" s="5"/>
      <c r="F23" s="6"/>
    </row>
    <row r="24" spans="2:6" x14ac:dyDescent="0.2">
      <c r="B24" s="7"/>
      <c r="C24" s="8"/>
      <c r="D24" s="9"/>
      <c r="E24" s="9"/>
      <c r="F24" s="10"/>
    </row>
    <row r="25" spans="2:6" ht="23.25" x14ac:dyDescent="0.35">
      <c r="B25" s="7"/>
      <c r="C25" s="8"/>
      <c r="D25" s="11" t="s">
        <v>0</v>
      </c>
      <c r="E25" s="9"/>
      <c r="F25" s="10"/>
    </row>
    <row r="26" spans="2:6" ht="15" x14ac:dyDescent="0.2">
      <c r="B26" s="7"/>
      <c r="C26" s="8"/>
      <c r="D26" s="12" t="s">
        <v>6</v>
      </c>
      <c r="E26" s="9"/>
      <c r="F26" s="10"/>
    </row>
    <row r="27" spans="2:6" x14ac:dyDescent="0.2">
      <c r="B27" s="7"/>
      <c r="C27" s="8"/>
      <c r="D27" s="9"/>
      <c r="E27" s="9"/>
      <c r="F27" s="10"/>
    </row>
    <row r="28" spans="2:6" x14ac:dyDescent="0.2">
      <c r="B28" s="7"/>
      <c r="C28" s="8"/>
      <c r="D28" s="9"/>
      <c r="E28" s="9"/>
      <c r="F28" s="10"/>
    </row>
    <row r="29" spans="2:6" ht="13.5" thickBot="1" x14ac:dyDescent="0.25">
      <c r="B29" s="7"/>
      <c r="C29" s="8"/>
      <c r="D29" s="9"/>
      <c r="E29" s="9"/>
      <c r="F29" s="10"/>
    </row>
    <row r="30" spans="2:6" ht="18.75" thickBot="1" x14ac:dyDescent="0.3">
      <c r="B30" s="7"/>
      <c r="C30" s="13" t="s">
        <v>3</v>
      </c>
      <c r="D30" s="22">
        <v>1</v>
      </c>
      <c r="E30" s="14" t="str">
        <f>IF(D30&gt;1,"points","point")</f>
        <v>point</v>
      </c>
      <c r="F30" s="10"/>
    </row>
    <row r="31" spans="2:6" ht="18" x14ac:dyDescent="0.25">
      <c r="B31" s="7"/>
      <c r="C31" s="13"/>
      <c r="D31" s="14"/>
      <c r="E31" s="9"/>
      <c r="F31" s="10"/>
    </row>
    <row r="32" spans="2:6" ht="18" x14ac:dyDescent="0.25">
      <c r="B32" s="7"/>
      <c r="C32" s="13" t="s">
        <v>2</v>
      </c>
      <c r="D32" s="15" t="str">
        <f>IF(D30=0,"0 Riyal",IF(D54="",CONCATENATE(E53," ",E54),IF(E54="",CONCATENATE(D53," ",D54),CONCATENATE(D53," ",D54," and ",E53," ",E54))))</f>
        <v>5 Dirhams</v>
      </c>
      <c r="E32" s="14"/>
      <c r="F32" s="10"/>
    </row>
    <row r="33" spans="2:9" ht="18" x14ac:dyDescent="0.25">
      <c r="B33" s="7"/>
      <c r="C33" s="13"/>
      <c r="D33" s="14"/>
      <c r="E33" s="9"/>
      <c r="F33" s="10"/>
      <c r="I33" s="104" t="s">
        <v>19</v>
      </c>
    </row>
    <row r="34" spans="2:9" x14ac:dyDescent="0.2">
      <c r="B34" s="7"/>
      <c r="C34" s="8"/>
      <c r="D34" s="9"/>
      <c r="E34" s="9"/>
      <c r="F34" s="10"/>
    </row>
    <row r="35" spans="2:9" x14ac:dyDescent="0.2">
      <c r="B35" s="126" t="s">
        <v>16</v>
      </c>
      <c r="C35" s="8"/>
      <c r="D35" s="9"/>
      <c r="E35" s="9"/>
      <c r="F35" s="10"/>
    </row>
    <row r="36" spans="2:9" x14ac:dyDescent="0.2">
      <c r="B36" s="126" t="s">
        <v>22</v>
      </c>
      <c r="C36" s="8"/>
      <c r="D36" s="9"/>
      <c r="E36" s="9"/>
      <c r="F36" s="10"/>
    </row>
    <row r="37" spans="2:9" x14ac:dyDescent="0.2">
      <c r="B37" s="127" t="s">
        <v>21</v>
      </c>
      <c r="C37" s="132"/>
      <c r="D37" s="21"/>
      <c r="E37" s="9"/>
      <c r="F37" s="10"/>
    </row>
    <row r="38" spans="2:9" ht="13.5" thickBot="1" x14ac:dyDescent="0.25">
      <c r="B38" s="16"/>
      <c r="C38" s="17"/>
      <c r="D38" s="18"/>
      <c r="E38" s="18"/>
      <c r="F38" s="19"/>
    </row>
    <row r="46" spans="2:9" hidden="1" x14ac:dyDescent="0.2"/>
    <row r="47" spans="2:9" hidden="1" x14ac:dyDescent="0.2"/>
    <row r="48" spans="2:9" hidden="1" x14ac:dyDescent="0.2">
      <c r="C48" s="23" t="s">
        <v>4</v>
      </c>
      <c r="D48" s="2">
        <f>D11*0.05</f>
        <v>0.05</v>
      </c>
    </row>
    <row r="49" spans="4:5" hidden="1" x14ac:dyDescent="0.2">
      <c r="D49">
        <f>ROUNDDOWN(D48,0)</f>
        <v>0</v>
      </c>
      <c r="E49">
        <f>ROUNDDOWN((D48-D49)*100,0)</f>
        <v>5</v>
      </c>
    </row>
    <row r="50" spans="4:5" hidden="1" x14ac:dyDescent="0.2">
      <c r="D50" t="str">
        <f>IF(D49&gt;1,"Riyals",IF(D49=1,"Riyal",""))</f>
        <v/>
      </c>
      <c r="E50" t="str">
        <f>IF(E49&gt;1,"Dirhams",IF(E49=1,"Dirham",""))</f>
        <v>Dirhams</v>
      </c>
    </row>
    <row r="51" spans="4:5" hidden="1" x14ac:dyDescent="0.2"/>
    <row r="52" spans="4:5" hidden="1" x14ac:dyDescent="0.2">
      <c r="D52" s="2">
        <f>D30*0.05</f>
        <v>0.05</v>
      </c>
    </row>
    <row r="53" spans="4:5" hidden="1" x14ac:dyDescent="0.2">
      <c r="D53">
        <f>ROUNDDOWN(D52,0)</f>
        <v>0</v>
      </c>
      <c r="E53">
        <f>ROUNDDOWN((D52-D53)*100,0)</f>
        <v>5</v>
      </c>
    </row>
    <row r="54" spans="4:5" hidden="1" x14ac:dyDescent="0.2">
      <c r="D54" t="str">
        <f>IF(D53&gt;1,"Riyals",IF(D53=1,"Riyal",""))</f>
        <v/>
      </c>
      <c r="E54" t="str">
        <f>IF(E53&gt;1,"Dirhams",IF(E53=1,"Dirham",""))</f>
        <v>Dirhams</v>
      </c>
    </row>
    <row r="55" spans="4:5" hidden="1" x14ac:dyDescent="0.2"/>
    <row r="56" spans="4:5" hidden="1" x14ac:dyDescent="0.2"/>
    <row r="57" spans="4:5" hidden="1" x14ac:dyDescent="0.2"/>
    <row r="58" spans="4:5" hidden="1" x14ac:dyDescent="0.2"/>
  </sheetData>
  <sheetProtection algorithmName="SHA-512" hashValue="7vY66hgFq4mgmj2XJ/Hq8cMRpP4lHqBFz2u/jcWhjAxro5Qz/MNafnWY2JStlOgDm+fAjYUIvDtoIPLJZ/Vz+A==" saltValue="0b08UgvZHxpGi4fmPgc/xg==" spinCount="100000" sheet="1" objects="1" scenarios="1"/>
  <phoneticPr fontId="1" type="noConversion"/>
  <dataValidations count="1">
    <dataValidation type="whole" operator="greaterThanOrEqual" allowBlank="1" showInputMessage="1" showErrorMessage="1" errorTitle="Spend Value" error="Put positive value only" sqref="D9 D30">
      <formula1>0</formula1>
    </dataValidation>
  </dataValidations>
  <hyperlinks>
    <hyperlink ref="B18:D18" r:id="rId1" display="Click here to open the Dream Loyalty page"/>
    <hyperlink ref="B37:D37" r:id="rId2" display="Click here to open the Dream Loyalty page"/>
  </hyperlinks>
  <pageMargins left="0.75" right="0.75" top="1" bottom="1" header="0.5" footer="0.5"/>
  <pageSetup orientation="landscape" horizontalDpi="4294967293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Card E-Remittance</vt:lpstr>
      <vt:lpstr>Lulu Card</vt:lpstr>
      <vt:lpstr>Infinite Card</vt:lpstr>
      <vt:lpstr>Platinum &amp; Asriya</vt:lpstr>
      <vt:lpstr>Dream Card</vt:lpstr>
      <vt:lpstr>'Card E-Remittance'!Print_Area</vt:lpstr>
      <vt:lpstr>'Dream Card'!Print_Area</vt:lpstr>
      <vt:lpstr>'Infinite Card'!Print_Area</vt:lpstr>
      <vt:lpstr>'Lulu Card'!Print_Area</vt:lpstr>
      <vt:lpstr>'Platinum &amp; Asriya'!Print_Area</vt:lpstr>
    </vt:vector>
  </TitlesOfParts>
  <Company>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heb2228</dc:creator>
  <cp:lastModifiedBy>CMS Specialist</cp:lastModifiedBy>
  <cp:lastPrinted>2015-11-16T11:42:54Z</cp:lastPrinted>
  <dcterms:created xsi:type="dcterms:W3CDTF">2009-10-14T09:21:58Z</dcterms:created>
  <dcterms:modified xsi:type="dcterms:W3CDTF">2017-04-04T07:32:46Z</dcterms:modified>
</cp:coreProperties>
</file>